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activeTab="1"/>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D243" i="2" l="1"/>
  <c r="C243" i="2" s="1"/>
  <c r="E243" i="2"/>
  <c r="F243" i="2"/>
  <c r="G243" i="2"/>
  <c r="H243" i="2"/>
  <c r="I243" i="2"/>
  <c r="J243" i="2"/>
  <c r="K243" i="2"/>
  <c r="L243" i="2"/>
  <c r="M243" i="2"/>
  <c r="N243" i="2"/>
  <c r="C244" i="2"/>
  <c r="D245" i="2"/>
  <c r="E245" i="2"/>
  <c r="F245" i="2"/>
  <c r="G245" i="2"/>
  <c r="H245" i="2"/>
  <c r="I245" i="2"/>
  <c r="J245" i="2"/>
  <c r="K245" i="2"/>
  <c r="L245" i="2"/>
  <c r="M245" i="2"/>
  <c r="N245" i="2"/>
  <c r="C246" i="2"/>
  <c r="C245" i="2" l="1"/>
  <c r="J92" i="2"/>
  <c r="C199" i="2" l="1"/>
  <c r="C197" i="2"/>
  <c r="J247" i="2" l="1"/>
  <c r="J153" i="2"/>
  <c r="C188" i="2"/>
  <c r="I93" i="2" l="1"/>
  <c r="C107" i="2"/>
  <c r="D247" i="2" l="1"/>
  <c r="E247" i="2"/>
  <c r="F247" i="2"/>
  <c r="G247" i="2"/>
  <c r="H247" i="2"/>
  <c r="I247" i="2"/>
  <c r="K247" i="2"/>
  <c r="L247" i="2"/>
  <c r="M247" i="2"/>
  <c r="N247" i="2"/>
  <c r="C248" i="2"/>
  <c r="C247" i="2" l="1"/>
  <c r="E230" i="2"/>
  <c r="E37" i="2" s="1"/>
  <c r="F230" i="2"/>
  <c r="G230" i="2"/>
  <c r="G37" i="2" s="1"/>
  <c r="H230" i="2"/>
  <c r="H37" i="2" s="1"/>
  <c r="I230" i="2"/>
  <c r="I37" i="2" s="1"/>
  <c r="J230" i="2"/>
  <c r="J37" i="2" s="1"/>
  <c r="K230" i="2"/>
  <c r="K37" i="2" s="1"/>
  <c r="L230" i="2"/>
  <c r="L37" i="2" s="1"/>
  <c r="M230" i="2"/>
  <c r="M37" i="2" s="1"/>
  <c r="N230" i="2"/>
  <c r="N37" i="2" s="1"/>
  <c r="D230" i="2"/>
  <c r="D37" i="2" s="1"/>
  <c r="E36" i="2"/>
  <c r="F36" i="2"/>
  <c r="G36" i="2"/>
  <c r="H36" i="2"/>
  <c r="I36" i="2"/>
  <c r="J36" i="2"/>
  <c r="K36" i="2"/>
  <c r="L36" i="2"/>
  <c r="M36" i="2"/>
  <c r="N36" i="2"/>
  <c r="F37" i="2"/>
  <c r="D36" i="2"/>
  <c r="E234" i="2"/>
  <c r="E232" i="2" s="1"/>
  <c r="F234" i="2"/>
  <c r="F232" i="2" s="1"/>
  <c r="G234" i="2"/>
  <c r="G232" i="2" s="1"/>
  <c r="H234" i="2"/>
  <c r="H232" i="2" s="1"/>
  <c r="I234" i="2"/>
  <c r="I232" i="2" s="1"/>
  <c r="J234" i="2"/>
  <c r="K234" i="2"/>
  <c r="K232" i="2" s="1"/>
  <c r="L234" i="2"/>
  <c r="L232" i="2" s="1"/>
  <c r="M234" i="2"/>
  <c r="M232" i="2" s="1"/>
  <c r="N234" i="2"/>
  <c r="N232" i="2" s="1"/>
  <c r="C233" i="2"/>
  <c r="D234" i="2"/>
  <c r="D232" i="2" s="1"/>
  <c r="E241" i="2"/>
  <c r="F241" i="2"/>
  <c r="G241" i="2"/>
  <c r="H241" i="2"/>
  <c r="I241" i="2"/>
  <c r="K241" i="2"/>
  <c r="L241" i="2"/>
  <c r="M241" i="2"/>
  <c r="N241" i="2"/>
  <c r="D241" i="2"/>
  <c r="E239" i="2"/>
  <c r="F239" i="2"/>
  <c r="G239" i="2"/>
  <c r="H239" i="2"/>
  <c r="K239" i="2"/>
  <c r="L239" i="2"/>
  <c r="M239" i="2"/>
  <c r="N239" i="2"/>
  <c r="D239" i="2"/>
  <c r="E237" i="2"/>
  <c r="F237" i="2"/>
  <c r="G237" i="2"/>
  <c r="H237" i="2"/>
  <c r="I237" i="2"/>
  <c r="K237" i="2"/>
  <c r="L237" i="2"/>
  <c r="M237" i="2"/>
  <c r="N237" i="2"/>
  <c r="D237" i="2"/>
  <c r="E235" i="2"/>
  <c r="F235" i="2"/>
  <c r="G235" i="2"/>
  <c r="H235" i="2"/>
  <c r="I235" i="2"/>
  <c r="J235" i="2"/>
  <c r="K235" i="2"/>
  <c r="L235" i="2"/>
  <c r="M235" i="2"/>
  <c r="N235" i="2"/>
  <c r="D235" i="2"/>
  <c r="C236" i="2"/>
  <c r="C238" i="2"/>
  <c r="C240" i="2"/>
  <c r="C242" i="2"/>
  <c r="C229" i="2"/>
  <c r="D134" i="2"/>
  <c r="D118" i="2"/>
  <c r="E146" i="2"/>
  <c r="F146" i="2"/>
  <c r="G146" i="2"/>
  <c r="H146" i="2"/>
  <c r="I146" i="2"/>
  <c r="K146" i="2"/>
  <c r="L146" i="2"/>
  <c r="M146" i="2"/>
  <c r="N146" i="2"/>
  <c r="D146" i="2"/>
  <c r="C237" i="2" l="1"/>
  <c r="J232" i="2"/>
  <c r="J231" i="2"/>
  <c r="C230" i="2"/>
  <c r="C241" i="2"/>
  <c r="C36" i="2"/>
  <c r="C146" i="2"/>
  <c r="C239" i="2"/>
  <c r="C37" i="2"/>
  <c r="N231" i="2"/>
  <c r="L231" i="2"/>
  <c r="H231" i="2"/>
  <c r="M231" i="2"/>
  <c r="K231" i="2"/>
  <c r="I231" i="2"/>
  <c r="G231" i="2"/>
  <c r="F231" i="2"/>
  <c r="E231" i="2"/>
  <c r="D231" i="2"/>
  <c r="D38" i="2" s="1"/>
  <c r="C234" i="2"/>
  <c r="C235" i="2"/>
  <c r="H134" i="2"/>
  <c r="H132" i="2" s="1"/>
  <c r="E134" i="2"/>
  <c r="E132" i="2" s="1"/>
  <c r="F134" i="2"/>
  <c r="F132" i="2" s="1"/>
  <c r="G134" i="2"/>
  <c r="G132" i="2" s="1"/>
  <c r="I132" i="2"/>
  <c r="J134" i="2"/>
  <c r="J132" i="2" s="1"/>
  <c r="K134" i="2"/>
  <c r="K132" i="2" s="1"/>
  <c r="L134" i="2"/>
  <c r="L132" i="2" s="1"/>
  <c r="M134" i="2"/>
  <c r="M132" i="2" s="1"/>
  <c r="N134" i="2"/>
  <c r="N132" i="2" s="1"/>
  <c r="D119" i="2"/>
  <c r="E129" i="2"/>
  <c r="F129" i="2"/>
  <c r="G129" i="2"/>
  <c r="H129" i="2"/>
  <c r="J129" i="2"/>
  <c r="K129" i="2"/>
  <c r="L129" i="2"/>
  <c r="M129" i="2"/>
  <c r="N129" i="2"/>
  <c r="D129" i="2"/>
  <c r="C130" i="2"/>
  <c r="C131" i="2"/>
  <c r="D228" i="2" l="1"/>
  <c r="C231" i="2"/>
  <c r="G38" i="2"/>
  <c r="G35" i="2" s="1"/>
  <c r="G228" i="2"/>
  <c r="K38" i="2"/>
  <c r="K35" i="2" s="1"/>
  <c r="K228" i="2"/>
  <c r="H38" i="2"/>
  <c r="H35" i="2" s="1"/>
  <c r="H228" i="2"/>
  <c r="L38" i="2"/>
  <c r="L35" i="2" s="1"/>
  <c r="L228" i="2"/>
  <c r="I38" i="2"/>
  <c r="I35" i="2" s="1"/>
  <c r="I228" i="2"/>
  <c r="M38" i="2"/>
  <c r="M35" i="2" s="1"/>
  <c r="M228" i="2"/>
  <c r="J38" i="2"/>
  <c r="J35" i="2" s="1"/>
  <c r="J228" i="2"/>
  <c r="N38" i="2"/>
  <c r="N35" i="2" s="1"/>
  <c r="N228" i="2"/>
  <c r="F38" i="2"/>
  <c r="F35" i="2" s="1"/>
  <c r="F228" i="2"/>
  <c r="E228" i="2"/>
  <c r="E38" i="2"/>
  <c r="E35" i="2" s="1"/>
  <c r="D35" i="2"/>
  <c r="C232" i="2"/>
  <c r="H119" i="2"/>
  <c r="C129" i="2"/>
  <c r="D132" i="2"/>
  <c r="C132" i="2" s="1"/>
  <c r="E34" i="2"/>
  <c r="F34" i="2"/>
  <c r="G34" i="2"/>
  <c r="H34" i="2"/>
  <c r="L34" i="2"/>
  <c r="M34" i="2"/>
  <c r="N34" i="2"/>
  <c r="D34" i="2"/>
  <c r="D21" i="2"/>
  <c r="E204" i="2"/>
  <c r="F204" i="2"/>
  <c r="G204" i="2"/>
  <c r="H204" i="2"/>
  <c r="I204" i="2"/>
  <c r="N204" i="2"/>
  <c r="D204" i="2"/>
  <c r="D193" i="2" s="1"/>
  <c r="D33" i="2" s="1"/>
  <c r="E203" i="2"/>
  <c r="F203" i="2"/>
  <c r="G203" i="2"/>
  <c r="H203" i="2"/>
  <c r="I203" i="2"/>
  <c r="J203" i="2"/>
  <c r="K203" i="2"/>
  <c r="L203" i="2"/>
  <c r="M203" i="2"/>
  <c r="N203" i="2"/>
  <c r="D203" i="2"/>
  <c r="E165" i="2"/>
  <c r="E155" i="2" s="1"/>
  <c r="E30" i="2" s="1"/>
  <c r="E13" i="2" s="1"/>
  <c r="F165" i="2"/>
  <c r="F155" i="2" s="1"/>
  <c r="F30" i="2" s="1"/>
  <c r="F13" i="2" s="1"/>
  <c r="G165" i="2"/>
  <c r="G155" i="2" s="1"/>
  <c r="G30" i="2" s="1"/>
  <c r="G13" i="2" s="1"/>
  <c r="H165" i="2"/>
  <c r="H155" i="2" s="1"/>
  <c r="H30" i="2" s="1"/>
  <c r="H13" i="2" s="1"/>
  <c r="I165" i="2"/>
  <c r="I155" i="2" s="1"/>
  <c r="I30" i="2" s="1"/>
  <c r="I13" i="2" s="1"/>
  <c r="J155" i="2"/>
  <c r="J30" i="2" s="1"/>
  <c r="J13" i="2" s="1"/>
  <c r="K30" i="2"/>
  <c r="K13" i="2" s="1"/>
  <c r="L30" i="2"/>
  <c r="L13" i="2" s="1"/>
  <c r="M30" i="2"/>
  <c r="M13" i="2" s="1"/>
  <c r="N30" i="2"/>
  <c r="N13" i="2" s="1"/>
  <c r="D165" i="2"/>
  <c r="D155" i="2" s="1"/>
  <c r="D30" i="2" s="1"/>
  <c r="D13" i="2" s="1"/>
  <c r="E164" i="2"/>
  <c r="E154" i="2" s="1"/>
  <c r="E29" i="2" s="1"/>
  <c r="F164" i="2"/>
  <c r="F154" i="2" s="1"/>
  <c r="F29" i="2" s="1"/>
  <c r="G164" i="2"/>
  <c r="G154" i="2" s="1"/>
  <c r="G29" i="2" s="1"/>
  <c r="H164" i="2"/>
  <c r="H154" i="2" s="1"/>
  <c r="H29" i="2" s="1"/>
  <c r="I164" i="2"/>
  <c r="I154" i="2" s="1"/>
  <c r="I29" i="2" s="1"/>
  <c r="J154" i="2"/>
  <c r="J29" i="2" s="1"/>
  <c r="K154" i="2"/>
  <c r="K29" i="2" s="1"/>
  <c r="L154" i="2"/>
  <c r="L29" i="2" s="1"/>
  <c r="M154" i="2"/>
  <c r="M29" i="2" s="1"/>
  <c r="N154" i="2"/>
  <c r="N29" i="2" s="1"/>
  <c r="D164" i="2"/>
  <c r="D154" i="2" s="1"/>
  <c r="D29" i="2" s="1"/>
  <c r="E163" i="2"/>
  <c r="E153" i="2" s="1"/>
  <c r="E28" i="2" s="1"/>
  <c r="F163" i="2"/>
  <c r="F153" i="2" s="1"/>
  <c r="F28" i="2" s="1"/>
  <c r="G163" i="2"/>
  <c r="G153" i="2" s="1"/>
  <c r="G28" i="2" s="1"/>
  <c r="H163" i="2"/>
  <c r="H153" i="2" s="1"/>
  <c r="H28" i="2" s="1"/>
  <c r="I153" i="2"/>
  <c r="I28" i="2" s="1"/>
  <c r="J28" i="2"/>
  <c r="K153" i="2"/>
  <c r="K28" i="2" s="1"/>
  <c r="L153" i="2"/>
  <c r="L28" i="2" s="1"/>
  <c r="M153" i="2"/>
  <c r="M28" i="2" s="1"/>
  <c r="N153" i="2"/>
  <c r="N28" i="2" s="1"/>
  <c r="D163" i="2"/>
  <c r="D153" i="2" s="1"/>
  <c r="D28" i="2" s="1"/>
  <c r="E162" i="2"/>
  <c r="F162" i="2"/>
  <c r="G162" i="2"/>
  <c r="H162" i="2"/>
  <c r="I162" i="2"/>
  <c r="L152" i="2"/>
  <c r="D162" i="2"/>
  <c r="E118" i="2"/>
  <c r="E23" i="2" s="1"/>
  <c r="F118" i="2"/>
  <c r="F23" i="2" s="1"/>
  <c r="G118" i="2"/>
  <c r="G23" i="2" s="1"/>
  <c r="H118" i="2"/>
  <c r="H23" i="2" s="1"/>
  <c r="I118" i="2"/>
  <c r="I23" i="2" s="1"/>
  <c r="J118" i="2"/>
  <c r="J23" i="2" s="1"/>
  <c r="K118" i="2"/>
  <c r="K23" i="2" s="1"/>
  <c r="L118" i="2"/>
  <c r="L23" i="2" s="1"/>
  <c r="M118" i="2"/>
  <c r="M23" i="2" s="1"/>
  <c r="N118" i="2"/>
  <c r="N23" i="2" s="1"/>
  <c r="E135" i="2"/>
  <c r="E120" i="2" s="1"/>
  <c r="E25" i="2" s="1"/>
  <c r="F135" i="2"/>
  <c r="F120" i="2" s="1"/>
  <c r="F25" i="2" s="1"/>
  <c r="G135" i="2"/>
  <c r="G120" i="2" s="1"/>
  <c r="G25" i="2" s="1"/>
  <c r="H135" i="2"/>
  <c r="I135" i="2"/>
  <c r="I25" i="2" s="1"/>
  <c r="J135" i="2"/>
  <c r="J120" i="2" s="1"/>
  <c r="J25" i="2" s="1"/>
  <c r="K135" i="2"/>
  <c r="K120" i="2" s="1"/>
  <c r="K25" i="2" s="1"/>
  <c r="L135" i="2"/>
  <c r="L120" i="2" s="1"/>
  <c r="L25" i="2" s="1"/>
  <c r="M135" i="2"/>
  <c r="M120" i="2" s="1"/>
  <c r="M25" i="2" s="1"/>
  <c r="N135" i="2"/>
  <c r="N120" i="2" s="1"/>
  <c r="N25" i="2" s="1"/>
  <c r="D24" i="2"/>
  <c r="C35" i="2" l="1"/>
  <c r="D202" i="2"/>
  <c r="D191" i="2" s="1"/>
  <c r="D31" i="2" s="1"/>
  <c r="C228" i="2"/>
  <c r="C38" i="2"/>
  <c r="M202" i="2"/>
  <c r="K192" i="2"/>
  <c r="K32" i="2" s="1"/>
  <c r="I192" i="2"/>
  <c r="I32" i="2" s="1"/>
  <c r="G192" i="2"/>
  <c r="G32" i="2" s="1"/>
  <c r="N193" i="2"/>
  <c r="N33" i="2" s="1"/>
  <c r="L193" i="2"/>
  <c r="L33" i="2" s="1"/>
  <c r="J33" i="2"/>
  <c r="H193" i="2"/>
  <c r="H33" i="2" s="1"/>
  <c r="F193" i="2"/>
  <c r="F33" i="2" s="1"/>
  <c r="J161" i="2"/>
  <c r="F161" i="2"/>
  <c r="N192" i="2"/>
  <c r="N32" i="2" s="1"/>
  <c r="L192" i="2"/>
  <c r="L32" i="2" s="1"/>
  <c r="J192" i="2"/>
  <c r="J32" i="2" s="1"/>
  <c r="F192" i="2"/>
  <c r="F32" i="2" s="1"/>
  <c r="M193" i="2"/>
  <c r="M33" i="2" s="1"/>
  <c r="K33" i="2"/>
  <c r="I33" i="2"/>
  <c r="G193" i="2"/>
  <c r="G33" i="2" s="1"/>
  <c r="E193" i="2"/>
  <c r="E33" i="2" s="1"/>
  <c r="H120" i="2"/>
  <c r="H25" i="2" s="1"/>
  <c r="E202" i="2"/>
  <c r="D23" i="2"/>
  <c r="D117" i="2"/>
  <c r="L27" i="2"/>
  <c r="L151" i="2"/>
  <c r="L26" i="2" s="1"/>
  <c r="L202" i="2"/>
  <c r="G202" i="2"/>
  <c r="D192" i="2"/>
  <c r="D32" i="2" s="1"/>
  <c r="N152" i="2"/>
  <c r="F152" i="2"/>
  <c r="M152" i="2"/>
  <c r="E161" i="2"/>
  <c r="E152" i="2"/>
  <c r="K202" i="2"/>
  <c r="F202" i="2"/>
  <c r="M192" i="2"/>
  <c r="M32" i="2" s="1"/>
  <c r="E192" i="2"/>
  <c r="E32" i="2" s="1"/>
  <c r="I161" i="2"/>
  <c r="I152" i="2"/>
  <c r="H161" i="2"/>
  <c r="H202" i="2"/>
  <c r="H192" i="2"/>
  <c r="H32" i="2" s="1"/>
  <c r="N202" i="2"/>
  <c r="J202" i="2"/>
  <c r="J152" i="2"/>
  <c r="D161" i="2"/>
  <c r="D152" i="2"/>
  <c r="K152" i="2"/>
  <c r="G161" i="2"/>
  <c r="G152" i="2"/>
  <c r="I202" i="2"/>
  <c r="H152" i="2"/>
  <c r="D22" i="2"/>
  <c r="D135" i="2"/>
  <c r="D120" i="2" s="1"/>
  <c r="D25" i="2" s="1"/>
  <c r="E119" i="2"/>
  <c r="F119" i="2"/>
  <c r="G119" i="2"/>
  <c r="J119" i="2"/>
  <c r="K119" i="2"/>
  <c r="L119" i="2"/>
  <c r="M119" i="2"/>
  <c r="N119" i="2"/>
  <c r="E126" i="2"/>
  <c r="F126" i="2"/>
  <c r="G126" i="2"/>
  <c r="H126" i="2"/>
  <c r="J126" i="2"/>
  <c r="K126" i="2"/>
  <c r="L126" i="2"/>
  <c r="M126" i="2"/>
  <c r="N126" i="2"/>
  <c r="D126" i="2"/>
  <c r="E121" i="2"/>
  <c r="F121" i="2"/>
  <c r="G121" i="2"/>
  <c r="H121" i="2"/>
  <c r="I121" i="2"/>
  <c r="J121" i="2"/>
  <c r="K121" i="2"/>
  <c r="L121" i="2"/>
  <c r="M121" i="2"/>
  <c r="N121" i="2"/>
  <c r="D121" i="2"/>
  <c r="E93" i="2"/>
  <c r="F93" i="2"/>
  <c r="G93" i="2"/>
  <c r="H93" i="2"/>
  <c r="N93" i="2"/>
  <c r="D93" i="2"/>
  <c r="E92" i="2"/>
  <c r="F92" i="2"/>
  <c r="G92" i="2"/>
  <c r="H92" i="2"/>
  <c r="K92" i="2"/>
  <c r="L92" i="2"/>
  <c r="M92" i="2"/>
  <c r="N92" i="2"/>
  <c r="D92" i="2"/>
  <c r="E80" i="2"/>
  <c r="E76" i="2" s="1"/>
  <c r="E21" i="2" s="1"/>
  <c r="F80" i="2"/>
  <c r="G80" i="2"/>
  <c r="G76" i="2" s="1"/>
  <c r="G21" i="2" s="1"/>
  <c r="H80" i="2"/>
  <c r="I80" i="2"/>
  <c r="I76" i="2" s="1"/>
  <c r="J80" i="2"/>
  <c r="J76" i="2" s="1"/>
  <c r="J21" i="2" s="1"/>
  <c r="K76" i="2"/>
  <c r="K21" i="2" s="1"/>
  <c r="M80" i="2"/>
  <c r="M76" i="2" s="1"/>
  <c r="M21" i="2" s="1"/>
  <c r="N80" i="2"/>
  <c r="N76" i="2" s="1"/>
  <c r="N21" i="2" s="1"/>
  <c r="D80" i="2"/>
  <c r="E79" i="2"/>
  <c r="F79" i="2"/>
  <c r="F75" i="2" s="1"/>
  <c r="F20" i="2" s="1"/>
  <c r="F11" i="2" s="1"/>
  <c r="G79" i="2"/>
  <c r="G75" i="2" s="1"/>
  <c r="G20" i="2" s="1"/>
  <c r="G11" i="2" s="1"/>
  <c r="H79" i="2"/>
  <c r="I79" i="2"/>
  <c r="J79" i="2"/>
  <c r="K79" i="2"/>
  <c r="L79" i="2"/>
  <c r="M79" i="2"/>
  <c r="N79" i="2"/>
  <c r="D79" i="2"/>
  <c r="D75" i="2" s="1"/>
  <c r="D20" i="2" s="1"/>
  <c r="E81" i="2"/>
  <c r="F81" i="2"/>
  <c r="G81" i="2"/>
  <c r="H81" i="2"/>
  <c r="I81" i="2"/>
  <c r="J81" i="2"/>
  <c r="L81" i="2"/>
  <c r="M81" i="2"/>
  <c r="N81" i="2"/>
  <c r="D81" i="2"/>
  <c r="E78" i="2"/>
  <c r="F78" i="2"/>
  <c r="F74" i="2" s="1"/>
  <c r="G78" i="2"/>
  <c r="G74" i="2" s="1"/>
  <c r="G19" i="2" s="1"/>
  <c r="H78" i="2"/>
  <c r="I78" i="2"/>
  <c r="I74" i="2" s="1"/>
  <c r="I19" i="2" s="1"/>
  <c r="J78" i="2"/>
  <c r="J74" i="2" s="1"/>
  <c r="J19" i="2" s="1"/>
  <c r="K78" i="2"/>
  <c r="K74" i="2" s="1"/>
  <c r="K19" i="2" s="1"/>
  <c r="L78" i="2"/>
  <c r="L74" i="2" s="1"/>
  <c r="M78" i="2"/>
  <c r="N78" i="2"/>
  <c r="N74" i="2" s="1"/>
  <c r="N19" i="2" s="1"/>
  <c r="D78" i="2"/>
  <c r="D74" i="2" s="1"/>
  <c r="D19" i="2" s="1"/>
  <c r="E86" i="2"/>
  <c r="F86" i="2"/>
  <c r="G86" i="2"/>
  <c r="H86" i="2"/>
  <c r="I86" i="2"/>
  <c r="K86" i="2"/>
  <c r="L86" i="2"/>
  <c r="M86" i="2"/>
  <c r="N86" i="2"/>
  <c r="D86" i="2"/>
  <c r="E60" i="2"/>
  <c r="E58" i="2" s="1"/>
  <c r="E17" i="2" s="1"/>
  <c r="E16" i="2" s="1"/>
  <c r="F60" i="2"/>
  <c r="F59" i="2" s="1"/>
  <c r="G60" i="2"/>
  <c r="G59" i="2" s="1"/>
  <c r="H60" i="2"/>
  <c r="H57" i="2" s="1"/>
  <c r="I60" i="2"/>
  <c r="I58" i="2" s="1"/>
  <c r="I17" i="2" s="1"/>
  <c r="I16" i="2" s="1"/>
  <c r="J60" i="2"/>
  <c r="J59" i="2" s="1"/>
  <c r="K60" i="2"/>
  <c r="K59" i="2" s="1"/>
  <c r="L60" i="2"/>
  <c r="L57" i="2" s="1"/>
  <c r="M60" i="2"/>
  <c r="M58" i="2" s="1"/>
  <c r="M17" i="2" s="1"/>
  <c r="M16" i="2" s="1"/>
  <c r="N60" i="2"/>
  <c r="N59" i="2" s="1"/>
  <c r="D60" i="2"/>
  <c r="D59" i="2" s="1"/>
  <c r="D43" i="2"/>
  <c r="D42" i="2" s="1"/>
  <c r="F76" i="2" l="1"/>
  <c r="F21" i="2" s="1"/>
  <c r="F19" i="2"/>
  <c r="F73" i="2"/>
  <c r="K75" i="2"/>
  <c r="K20" i="2" s="1"/>
  <c r="K11" i="2" s="1"/>
  <c r="N75" i="2"/>
  <c r="N20" i="2" s="1"/>
  <c r="N11" i="2" s="1"/>
  <c r="L75" i="2"/>
  <c r="L20" i="2" s="1"/>
  <c r="L11" i="2" s="1"/>
  <c r="J75" i="2"/>
  <c r="J20" i="2" s="1"/>
  <c r="J11" i="2" s="1"/>
  <c r="H75" i="2"/>
  <c r="H20" i="2" s="1"/>
  <c r="H11" i="2" s="1"/>
  <c r="N191" i="2"/>
  <c r="N31" i="2" s="1"/>
  <c r="H191" i="2"/>
  <c r="H31" i="2" s="1"/>
  <c r="K31" i="2"/>
  <c r="G191" i="2"/>
  <c r="G31" i="2" s="1"/>
  <c r="I31" i="2"/>
  <c r="J31" i="2"/>
  <c r="F191" i="2"/>
  <c r="F31" i="2" s="1"/>
  <c r="L191" i="2"/>
  <c r="L31" i="2" s="1"/>
  <c r="E191" i="2"/>
  <c r="E31" i="2" s="1"/>
  <c r="M191" i="2"/>
  <c r="M31" i="2" s="1"/>
  <c r="L19" i="2"/>
  <c r="L10" i="2" s="1"/>
  <c r="K117" i="2"/>
  <c r="K22" i="2" s="1"/>
  <c r="K24" i="2"/>
  <c r="G117" i="2"/>
  <c r="G22" i="2" s="1"/>
  <c r="G24" i="2"/>
  <c r="I27" i="2"/>
  <c r="I151" i="2"/>
  <c r="I26" i="2" s="1"/>
  <c r="M27" i="2"/>
  <c r="M151" i="2"/>
  <c r="M26" i="2" s="1"/>
  <c r="D90" i="2"/>
  <c r="K90" i="2"/>
  <c r="G90" i="2"/>
  <c r="N117" i="2"/>
  <c r="N22" i="2" s="1"/>
  <c r="N24" i="2"/>
  <c r="J117" i="2"/>
  <c r="J22" i="2" s="1"/>
  <c r="J24" i="2"/>
  <c r="F117" i="2"/>
  <c r="F22" i="2" s="1"/>
  <c r="F24" i="2"/>
  <c r="H27" i="2"/>
  <c r="H151" i="2"/>
  <c r="H26" i="2" s="1"/>
  <c r="K151" i="2"/>
  <c r="K26" i="2" s="1"/>
  <c r="K27" i="2"/>
  <c r="K10" i="2" s="1"/>
  <c r="J27" i="2"/>
  <c r="J151" i="2"/>
  <c r="J26" i="2" s="1"/>
  <c r="J10" i="2"/>
  <c r="M117" i="2"/>
  <c r="M22" i="2" s="1"/>
  <c r="M24" i="2"/>
  <c r="I117" i="2"/>
  <c r="I22" i="2" s="1"/>
  <c r="I24" i="2"/>
  <c r="E117" i="2"/>
  <c r="E22" i="2" s="1"/>
  <c r="E24" i="2"/>
  <c r="E27" i="2"/>
  <c r="E151" i="2"/>
  <c r="E26" i="2" s="1"/>
  <c r="F27" i="2"/>
  <c r="F10" i="2" s="1"/>
  <c r="F151" i="2"/>
  <c r="F26" i="2" s="1"/>
  <c r="I10" i="2"/>
  <c r="D11" i="2"/>
  <c r="L117" i="2"/>
  <c r="L22" i="2" s="1"/>
  <c r="L24" i="2"/>
  <c r="H117" i="2"/>
  <c r="H22" i="2" s="1"/>
  <c r="H24" i="2"/>
  <c r="G27" i="2"/>
  <c r="G10" i="2" s="1"/>
  <c r="G151" i="2"/>
  <c r="G26" i="2" s="1"/>
  <c r="D27" i="2"/>
  <c r="D10" i="2" s="1"/>
  <c r="D151" i="2"/>
  <c r="D26" i="2" s="1"/>
  <c r="N27" i="2"/>
  <c r="N10" i="2" s="1"/>
  <c r="N151" i="2"/>
  <c r="N26" i="2" s="1"/>
  <c r="K58" i="2"/>
  <c r="K17" i="2" s="1"/>
  <c r="K16" i="2" s="1"/>
  <c r="I77" i="2"/>
  <c r="M75" i="2"/>
  <c r="M20" i="2" s="1"/>
  <c r="M11" i="2" s="1"/>
  <c r="I75" i="2"/>
  <c r="H76" i="2"/>
  <c r="H21" i="2" s="1"/>
  <c r="I59" i="2"/>
  <c r="E59" i="2"/>
  <c r="G57" i="2"/>
  <c r="H77" i="2"/>
  <c r="L90" i="2"/>
  <c r="H90" i="2"/>
  <c r="D73" i="2"/>
  <c r="K73" i="2"/>
  <c r="K18" i="2" s="1"/>
  <c r="G73" i="2"/>
  <c r="G18" i="2" s="1"/>
  <c r="M59" i="2"/>
  <c r="D57" i="2"/>
  <c r="N90" i="2"/>
  <c r="J90" i="2"/>
  <c r="F90" i="2"/>
  <c r="M90" i="2"/>
  <c r="I90" i="2"/>
  <c r="K57" i="2"/>
  <c r="J73" i="2"/>
  <c r="J18" i="2" s="1"/>
  <c r="F18" i="2"/>
  <c r="H58" i="2"/>
  <c r="H17" i="2" s="1"/>
  <c r="H16" i="2" s="1"/>
  <c r="L59" i="2"/>
  <c r="D58" i="2"/>
  <c r="D17" i="2" s="1"/>
  <c r="D16" i="2" s="1"/>
  <c r="G58" i="2"/>
  <c r="G17" i="2" s="1"/>
  <c r="G16" i="2" s="1"/>
  <c r="D77" i="2"/>
  <c r="M77" i="2"/>
  <c r="E77" i="2"/>
  <c r="E75" i="2"/>
  <c r="E20" i="2" s="1"/>
  <c r="E11" i="2" s="1"/>
  <c r="M74" i="2"/>
  <c r="E74" i="2"/>
  <c r="E19" i="2" s="1"/>
  <c r="L58" i="2"/>
  <c r="L17" i="2" s="1"/>
  <c r="L16" i="2" s="1"/>
  <c r="H74" i="2"/>
  <c r="H59" i="2"/>
  <c r="L77" i="2"/>
  <c r="L76" i="2"/>
  <c r="L73" i="2" s="1"/>
  <c r="E90" i="2"/>
  <c r="N77" i="2"/>
  <c r="J77" i="2"/>
  <c r="F77" i="2"/>
  <c r="K77" i="2"/>
  <c r="G77" i="2"/>
  <c r="N57" i="2"/>
  <c r="N58" i="2"/>
  <c r="N17" i="2" s="1"/>
  <c r="N16" i="2" s="1"/>
  <c r="J58" i="2"/>
  <c r="J17" i="2" s="1"/>
  <c r="J16" i="2" s="1"/>
  <c r="F58" i="2"/>
  <c r="F17" i="2" s="1"/>
  <c r="F16" i="2" s="1"/>
  <c r="M57" i="2"/>
  <c r="I57" i="2"/>
  <c r="E57" i="2"/>
  <c r="J57" i="2"/>
  <c r="F57" i="2"/>
  <c r="D40" i="2"/>
  <c r="D41" i="2"/>
  <c r="D15" i="2" s="1"/>
  <c r="E43" i="2"/>
  <c r="E40" i="2" s="1"/>
  <c r="F43" i="2"/>
  <c r="F40" i="2" s="1"/>
  <c r="G43" i="2"/>
  <c r="G40" i="2" s="1"/>
  <c r="H43" i="2"/>
  <c r="H40" i="2" s="1"/>
  <c r="I43" i="2"/>
  <c r="I40" i="2" s="1"/>
  <c r="J43" i="2"/>
  <c r="J40" i="2" s="1"/>
  <c r="K43" i="2"/>
  <c r="K40" i="2" s="1"/>
  <c r="L43" i="2"/>
  <c r="L40" i="2" s="1"/>
  <c r="M43" i="2"/>
  <c r="M40" i="2" s="1"/>
  <c r="N43" i="2"/>
  <c r="N40" i="2" s="1"/>
  <c r="C210" i="2"/>
  <c r="C211" i="2"/>
  <c r="C212" i="2"/>
  <c r="C213" i="2"/>
  <c r="C214" i="2"/>
  <c r="C215" i="2"/>
  <c r="C218" i="2"/>
  <c r="C219" i="2"/>
  <c r="C220" i="2"/>
  <c r="C202" i="2"/>
  <c r="C203" i="2"/>
  <c r="C204" i="2"/>
  <c r="C205" i="2"/>
  <c r="C206" i="2"/>
  <c r="C207" i="2"/>
  <c r="C208" i="2"/>
  <c r="C209" i="2"/>
  <c r="C192" i="2"/>
  <c r="C193" i="2"/>
  <c r="C196" i="2"/>
  <c r="C189" i="2"/>
  <c r="C172" i="2"/>
  <c r="C173" i="2"/>
  <c r="C174" i="2"/>
  <c r="C175" i="2"/>
  <c r="C186" i="2"/>
  <c r="C187" i="2"/>
  <c r="C168" i="2"/>
  <c r="C169" i="2"/>
  <c r="C170" i="2"/>
  <c r="C171" i="2"/>
  <c r="C167" i="2"/>
  <c r="C166" i="2"/>
  <c r="C165" i="2"/>
  <c r="C164" i="2"/>
  <c r="C163" i="2"/>
  <c r="C162" i="2"/>
  <c r="C161" i="2"/>
  <c r="C160" i="2"/>
  <c r="C159" i="2"/>
  <c r="C158" i="2"/>
  <c r="C157" i="2"/>
  <c r="C156" i="2"/>
  <c r="C155" i="2"/>
  <c r="C154" i="2"/>
  <c r="C153" i="2"/>
  <c r="C152" i="2"/>
  <c r="C147" i="2"/>
  <c r="C148" i="2"/>
  <c r="C149" i="2"/>
  <c r="C143" i="2"/>
  <c r="C144" i="2"/>
  <c r="C145" i="2"/>
  <c r="C136" i="2"/>
  <c r="C137" i="2"/>
  <c r="C138" i="2"/>
  <c r="C139" i="2"/>
  <c r="C140" i="2"/>
  <c r="C141" i="2"/>
  <c r="C142" i="2"/>
  <c r="C133" i="2"/>
  <c r="C134" i="2"/>
  <c r="C135" i="2"/>
  <c r="C126" i="2"/>
  <c r="C127" i="2"/>
  <c r="C128" i="2"/>
  <c r="C121" i="2"/>
  <c r="C122" i="2"/>
  <c r="C123" i="2"/>
  <c r="C124" i="2"/>
  <c r="C125" i="2"/>
  <c r="C118" i="2"/>
  <c r="C119" i="2"/>
  <c r="C120" i="2"/>
  <c r="C114" i="2"/>
  <c r="C115" i="2"/>
  <c r="C106" i="2"/>
  <c r="C112" i="2"/>
  <c r="C103" i="2"/>
  <c r="C105" i="2"/>
  <c r="C97" i="2"/>
  <c r="C98" i="2"/>
  <c r="C99" i="2"/>
  <c r="C100" i="2"/>
  <c r="C102" i="2"/>
  <c r="C94" i="2"/>
  <c r="C95" i="2"/>
  <c r="C96" i="2"/>
  <c r="C92" i="2"/>
  <c r="C93" i="2"/>
  <c r="C78" i="2"/>
  <c r="C79" i="2"/>
  <c r="C80" i="2"/>
  <c r="C81" i="2"/>
  <c r="C83" i="2"/>
  <c r="C84" i="2"/>
  <c r="C85" i="2"/>
  <c r="C86" i="2"/>
  <c r="C87" i="2"/>
  <c r="C88" i="2"/>
  <c r="C89" i="2"/>
  <c r="C68" i="2"/>
  <c r="C69" i="2"/>
  <c r="C70" i="2"/>
  <c r="C71" i="2"/>
  <c r="C61" i="2"/>
  <c r="C62" i="2"/>
  <c r="C63" i="2"/>
  <c r="C64" i="2"/>
  <c r="C65" i="2"/>
  <c r="C66" i="2"/>
  <c r="C67" i="2"/>
  <c r="C60" i="2"/>
  <c r="C55" i="2"/>
  <c r="C50" i="2"/>
  <c r="C51" i="2"/>
  <c r="C52" i="2"/>
  <c r="C53" i="2"/>
  <c r="C54" i="2"/>
  <c r="C47" i="2"/>
  <c r="C48" i="2"/>
  <c r="C49" i="2"/>
  <c r="C44" i="2"/>
  <c r="C45" i="2"/>
  <c r="C46" i="2"/>
  <c r="C13" i="2"/>
  <c r="C23" i="2"/>
  <c r="C25" i="2"/>
  <c r="C27" i="2"/>
  <c r="C28" i="2"/>
  <c r="C29" i="2"/>
  <c r="C30" i="2"/>
  <c r="C32" i="2"/>
  <c r="C33" i="2"/>
  <c r="E10" i="2" l="1"/>
  <c r="N73" i="2"/>
  <c r="N18" i="2" s="1"/>
  <c r="C31" i="2"/>
  <c r="C191" i="2"/>
  <c r="M73" i="2"/>
  <c r="C17" i="2"/>
  <c r="C76" i="2"/>
  <c r="D18" i="2"/>
  <c r="C59" i="2"/>
  <c r="C24" i="2"/>
  <c r="C16" i="2"/>
  <c r="C22" i="2"/>
  <c r="C26" i="2"/>
  <c r="D12" i="2"/>
  <c r="D9" i="2" s="1"/>
  <c r="D14" i="2"/>
  <c r="H73" i="2"/>
  <c r="H18" i="2" s="1"/>
  <c r="H19" i="2"/>
  <c r="C74" i="2"/>
  <c r="C117" i="2"/>
  <c r="L18" i="2"/>
  <c r="L21" i="2"/>
  <c r="C21" i="2" s="1"/>
  <c r="C90" i="2"/>
  <c r="C75" i="2"/>
  <c r="I11" i="2"/>
  <c r="C11" i="2" s="1"/>
  <c r="C58" i="2"/>
  <c r="C151" i="2"/>
  <c r="M18" i="2"/>
  <c r="M19" i="2"/>
  <c r="M10" i="2" s="1"/>
  <c r="C57" i="2"/>
  <c r="C40" i="2"/>
  <c r="I73" i="2"/>
  <c r="I18" i="2" s="1"/>
  <c r="E73" i="2"/>
  <c r="E18" i="2" s="1"/>
  <c r="C77" i="2"/>
  <c r="N42" i="2"/>
  <c r="N41" i="2"/>
  <c r="N15" i="2" s="1"/>
  <c r="N12" i="2" s="1"/>
  <c r="J42" i="2"/>
  <c r="J41" i="2"/>
  <c r="J15" i="2" s="1"/>
  <c r="J12" i="2" s="1"/>
  <c r="F42" i="2"/>
  <c r="F41" i="2"/>
  <c r="F15" i="2" s="1"/>
  <c r="M41" i="2"/>
  <c r="M15" i="2" s="1"/>
  <c r="M12" i="2" s="1"/>
  <c r="M42" i="2"/>
  <c r="I41" i="2"/>
  <c r="I15" i="2" s="1"/>
  <c r="I12" i="2" s="1"/>
  <c r="I42" i="2"/>
  <c r="E41" i="2"/>
  <c r="E15" i="2" s="1"/>
  <c r="E42" i="2"/>
  <c r="L42" i="2"/>
  <c r="L41" i="2"/>
  <c r="L15" i="2" s="1"/>
  <c r="L12" i="2" s="1"/>
  <c r="H42" i="2"/>
  <c r="H41" i="2"/>
  <c r="H15" i="2" s="1"/>
  <c r="K42" i="2"/>
  <c r="K41" i="2"/>
  <c r="K15" i="2" s="1"/>
  <c r="K12" i="2" s="1"/>
  <c r="K9" i="2" s="1"/>
  <c r="G42" i="2"/>
  <c r="G41" i="2"/>
  <c r="G15" i="2" s="1"/>
  <c r="C43" i="2"/>
  <c r="C73" i="2" l="1"/>
  <c r="F12" i="2"/>
  <c r="F9" i="2" s="1"/>
  <c r="F14" i="2"/>
  <c r="I9" i="2"/>
  <c r="I14" i="2"/>
  <c r="H10" i="2"/>
  <c r="C19" i="2"/>
  <c r="E12" i="2"/>
  <c r="E9" i="2" s="1"/>
  <c r="E14" i="2"/>
  <c r="C18" i="2"/>
  <c r="C20" i="2"/>
  <c r="G12" i="2"/>
  <c r="G9" i="2" s="1"/>
  <c r="G14" i="2"/>
  <c r="H12" i="2"/>
  <c r="H14" i="2"/>
  <c r="J9" i="2"/>
  <c r="J14" i="2"/>
  <c r="N14" i="2"/>
  <c r="N9" i="2"/>
  <c r="M9" i="2"/>
  <c r="M14" i="2"/>
  <c r="K14" i="2"/>
  <c r="C15" i="2"/>
  <c r="L9" i="2"/>
  <c r="L14" i="2"/>
  <c r="C42" i="2"/>
  <c r="C41" i="2"/>
  <c r="C9" i="2" l="1"/>
  <c r="H9" i="2"/>
  <c r="C10" i="2"/>
  <c r="C14" i="2"/>
  <c r="C12" i="2"/>
</calcChain>
</file>

<file path=xl/sharedStrings.xml><?xml version="1.0" encoding="utf-8"?>
<sst xmlns="http://schemas.openxmlformats.org/spreadsheetml/2006/main" count="624" uniqueCount="232">
  <si>
    <t xml:space="preserve">№   </t>
  </si>
  <si>
    <t>стро-ки</t>
  </si>
  <si>
    <t>Наименование мероприятия/</t>
  </si>
  <si>
    <t xml:space="preserve">   Источники расходов    </t>
  </si>
  <si>
    <t xml:space="preserve">    на финансирование</t>
  </si>
  <si>
    <t>Объем расходов на выполнение мероприятия за счет всех источников ресурсного обеспечения, тыс. рублей</t>
  </si>
  <si>
    <t>Номер строки     целевых   показателей, на достижение   которых    направлены   мероприятия</t>
  </si>
  <si>
    <t>Всего</t>
  </si>
  <si>
    <t>год</t>
  </si>
  <si>
    <t>ВСЕГО ПО МУНИЦИПАЛЬНОЙ</t>
  </si>
  <si>
    <t xml:space="preserve">ПРОГРАММЕ, В ТОМ ЧИСЛЕ </t>
  </si>
  <si>
    <t>федеральный бюджет</t>
  </si>
  <si>
    <t>областной бюджет</t>
  </si>
  <si>
    <t>местный бюджет</t>
  </si>
  <si>
    <t>внебюджетные источники (справочно)</t>
  </si>
  <si>
    <t>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 в том числе:</t>
  </si>
  <si>
    <t>Подпрограмма 2.Создание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в том числе:</t>
  </si>
  <si>
    <t xml:space="preserve">Подпрограмма 3. Развитие жилищно-коммунального хозяйства и повышение энергетической эффективности, в том числе: </t>
  </si>
  <si>
    <t>x</t>
  </si>
  <si>
    <t>х</t>
  </si>
  <si>
    <t xml:space="preserve">Подпрограмма 4. Развитие транспортного комплекса </t>
  </si>
  <si>
    <t>из него средства муниципального дорожного фонда</t>
  </si>
  <si>
    <t>Подпрограмма 5.Улучшение жилищных условий граждан, проживающих в сельских населенных пунктах, в том числе:</t>
  </si>
  <si>
    <t>Подпрограмма 6. Восстановление и развитие объектов внешнего благоустройства</t>
  </si>
  <si>
    <t>26а</t>
  </si>
  <si>
    <t>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</si>
  <si>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ВСЕГО ПО ПОДПРОГРАММЕ 1,</t>
  </si>
  <si>
    <t>В ТОМ ЧИСЛЕ</t>
  </si>
  <si>
    <t>Прочие нужды</t>
  </si>
  <si>
    <t>Всего по направлению "Прочие нужды",</t>
  </si>
  <si>
    <t>в том числе</t>
  </si>
  <si>
    <t>Оформление невостребованных земельных долей с дальнейшей передачей их для органи-зации крестьянских фермерских хозяйств</t>
  </si>
  <si>
    <t>1.1.1.</t>
  </si>
  <si>
    <t>Содействие созданию и развитию на территории района организаций (потребительских кооперативов, снабженческо-сбытовых кооперативов) по заготовке и реализации сельскохозяйственной продукции (овощей, фруктов)</t>
  </si>
  <si>
    <t>Организация, проведение и подведение итогов конкурса  на лучшую организацию закупок молока</t>
  </si>
  <si>
    <t>1.3.1.</t>
  </si>
  <si>
    <t>1.3.2.</t>
  </si>
  <si>
    <t>Организация и проведение районного конкурса «Лучшее личное подсобное хозяйство Камышловского района» и «Лучшее крестьянское (фермерское) хозяйство»</t>
  </si>
  <si>
    <t>Субсидирование затрат по закупу сельскохозяйственной продукции у населения Камышловского района</t>
  </si>
  <si>
    <t>Субсидирование  части затрат по приобретению комбикорма на содержание коров в  личных подсобных хозяйствах</t>
  </si>
  <si>
    <t>Организация ярмарок по реализации сельско-хозяйственной продукции на территории района, г. Камышлова, г. Екатеринбурга</t>
  </si>
  <si>
    <t>Организация и проведение районных конкурсов профессионального мастерства среди работников сельского хозяйства</t>
  </si>
  <si>
    <t>1.2.2.</t>
  </si>
  <si>
    <t>Организация и проведение Дня работников сельского хозяйства и перерабатывающей промышленности</t>
  </si>
  <si>
    <t>1.2.1.</t>
  </si>
  <si>
    <t>Освещение положительного опыта развития наиболее эффективных и передовых личных подсобных и крестьянских (фермерских) хозяйств, потребительских кооперативов по обслуживанию личных подсобных хозяйств через средства массовой информации</t>
  </si>
  <si>
    <t>Финансирование расходов по содержанию специалиста, осуществляющего организационно-техническое сопровождение реализации подпрограммы</t>
  </si>
  <si>
    <t>Субсидирование малых форм хозяйствования на селе с целью расширения производства сельскохозяйственной продукции</t>
  </si>
  <si>
    <t>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</si>
  <si>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ВСЕГО ПО ПОДПРОГРАММЕ 2,</t>
  </si>
  <si>
    <t>Всего по направлению "Прочие нужды",                  в том числе</t>
  </si>
  <si>
    <t>Организация информационно-аналитического наблюдения за состоянием рынка товаров и услуг на территории муниципального образования</t>
  </si>
  <si>
    <t>2.1.1.</t>
  </si>
  <si>
    <t>2.1.2.</t>
  </si>
  <si>
    <t>1.2.3.</t>
  </si>
  <si>
    <t>Установление экономически обоснованного коэффициента базовой доходности, учитыва-ющего совокупность особенностей ведения предпринимательской деятельности (К2)</t>
  </si>
  <si>
    <t>2.1.1., 2.1.2.</t>
  </si>
  <si>
    <t>2.1.3., 2.4.2.</t>
  </si>
  <si>
    <t>Субсидирование затрат организациям и инди-видуальных предпринимателя, оказывающим социально-значимые бытовые услуги населе-нию Камышловского муниципального района</t>
  </si>
  <si>
    <t>2.1.3.</t>
  </si>
  <si>
    <t>Организация и проведение ярмарок по реализации продукции, произведенной товаропроизводителями Камышловского муниципального района</t>
  </si>
  <si>
    <t>2.2.1.</t>
  </si>
  <si>
    <t>Организация и проведение мероприятий к Дню защиты прав потребителей</t>
  </si>
  <si>
    <t>2.3.2.</t>
  </si>
  <si>
    <t>Консультационная, просветительская работа, направленная на урегулирование спорных ситуаций возникающих между потребителями и хозяйствующими субъектами</t>
  </si>
  <si>
    <t>2.3.1.</t>
  </si>
  <si>
    <t>2.3.3.</t>
  </si>
  <si>
    <t>Организация краткосрочных курсов повышения квалификации кадров</t>
  </si>
  <si>
    <t>2.4.1., 2.4.2.,</t>
  </si>
  <si>
    <t>2.4.3.</t>
  </si>
  <si>
    <t>Организация и проведение профессиональных праздников:</t>
  </si>
  <si>
    <t>- День работников бытового обслуживания;</t>
  </si>
  <si>
    <t>- День работников потребительской кооперации;</t>
  </si>
  <si>
    <t>- День работников торговли, общественного питания</t>
  </si>
  <si>
    <t>341,0</t>
  </si>
  <si>
    <t>2.4.1.</t>
  </si>
  <si>
    <t>Организация и проведение конкурсов профессионального мастерства среди работников потребительского рынка</t>
  </si>
  <si>
    <t>Мониторинг цен на продовольственные товары и  социально значимые услуги на потребительском рынке с целью определения экономической доступности товаров и услуг для населения</t>
  </si>
  <si>
    <t>2.5.1.</t>
  </si>
  <si>
    <t>Привлечение предприятий потребительского рынка на добровольной основе к обслуживанию социально незащищенных граждан с применением скидок                              (с применением социальной карты)</t>
  </si>
  <si>
    <t xml:space="preserve">Подпрограмма 3. Развитие жилищно-коммунального хозяйства и повышение энергетической эффективности </t>
  </si>
  <si>
    <t xml:space="preserve">ВСЕГО ПО ПОДПРОГРАММЕ 3, </t>
  </si>
  <si>
    <t>Всего по направлению "Капитальные вложения", в том числе</t>
  </si>
  <si>
    <r>
      <t>1.1.</t>
    </r>
    <r>
      <rPr>
        <sz val="7"/>
        <color theme="1"/>
        <rFont val="Times New Roman"/>
        <family val="1"/>
        <charset val="204"/>
      </rPr>
      <t xml:space="preserve">            </t>
    </r>
    <r>
      <rPr>
        <sz val="12"/>
        <color theme="1"/>
        <rFont val="Times New Roman"/>
        <family val="1"/>
        <charset val="204"/>
      </rPr>
      <t>Бюджетные инвестиции в объекты капитального строительства, всего,* в том числе</t>
    </r>
  </si>
  <si>
    <t>3.1.1, 3.1.2., 3.3.3</t>
  </si>
  <si>
    <t>1.2. Иные капитальные вложения</t>
  </si>
  <si>
    <t>Межбюджетные трансферты бюджетам муниципальных образований сельских поселений на разработку и реализацию инвестиционных проектов, всего, из них:</t>
  </si>
  <si>
    <t>3.2.1, 3.2.2., 3.3.1, 3.3.3,3.3.4</t>
  </si>
  <si>
    <t>Федеральный бюджет</t>
  </si>
  <si>
    <t>2. Прочие нужды</t>
  </si>
  <si>
    <t>Всего по направлению "Прочие нужды",           в том числе</t>
  </si>
  <si>
    <t>Межбюджетные трансферты бюджетам муниципальных образований сельских поселений на создание комфортных условий проживания граждан путём содействия в организации электро-, тепло-, газо- и водоснабжения, водоотведения, снабжения населения топливом, в том числе на осуществление своевременных расчётов за  топливно-энергетические ресурсы по обязательствам органов местного самоуправления за счёт межбюджетных трансфертов из областного бюджета</t>
  </si>
  <si>
    <t>Межбюджетные трансферты бюджетам муниципальных образований сельских поселений на замену ветхих коммунальных сетей, всего, из них:</t>
  </si>
  <si>
    <t>85а</t>
  </si>
  <si>
    <t>Межбюджетные трансферты бюджетам муниципальных образований сельских поселений на разработку проекта зон санитарной охраны источников питьевого водоснабжения, всего, из них:</t>
  </si>
  <si>
    <t>85б</t>
  </si>
  <si>
    <t>85в</t>
  </si>
  <si>
    <t>Выполнение схем газоснабжения (гидравлических расчетов) населенных пунктов Камышловского района</t>
  </si>
  <si>
    <t>85г</t>
  </si>
  <si>
    <t>Планирование расходов бюджета на оплату бюджетными учреждениями энергетических ресурсов исходя из сокращения потребления ими каждого энергоресурса на три процента по отношению к 2009 году ежегодно.</t>
  </si>
  <si>
    <t>Анализ ситуации и обеспечение оптимального сочетания централизованных и децентрализованных систем теплоснабжения муниципальных казенных учреждений</t>
  </si>
  <si>
    <t xml:space="preserve">Организация обучения специалистов в области энергосбережения и энергетической эффективности </t>
  </si>
  <si>
    <t>Информирование потребителей о возможности заключения энергосервисных договоров (контрактов) и об особенностях их заключения</t>
  </si>
  <si>
    <t>Организация сбора, обработки и предоставления информации в государственную информационную систему в области энергосбережения и повышения энергетической эффективности</t>
  </si>
  <si>
    <t>Прекращение закупки для муниципальных нужд ламп накаливания любой мощности используемых в целях освещения</t>
  </si>
  <si>
    <t>Выявление бесхозяйных объектов недвижимого имущества, используемых для передачи электрической энергии, по организации постановки в установленном порядке таких объектов на учет в качестве бесхозяйных объектов недвижимого имущества и признанию права муниципальной собственности на такие бесхозяйные объекты недвижимого имущества</t>
  </si>
  <si>
    <t>Организация порядка управления (эксплуатации) бесхозяйными объектами недвижимого имущества, используемыми для передачи электрической энергии</t>
  </si>
  <si>
    <t>ВСЕГО ПО ПОДПРОГРАММЕ 4, в том числе</t>
  </si>
  <si>
    <t>1. Капитальные вложения</t>
  </si>
  <si>
    <t xml:space="preserve">1.1. Иные капитальные вложения                                 </t>
  </si>
  <si>
    <t>Межбюджетные трансферты бюджетам муниципальных образований сельских поселений на проектирование и строительство автомобильных дорог местного значения, в том числе искусственных сооружений, расположенных на них, в том числе</t>
  </si>
  <si>
    <t>Всего по направлению "Прочие нужды",               в том числе</t>
  </si>
  <si>
    <t>Межбюджетные трансферты муниципальным образованиям сельских поселений на организацию пассажирских перевозок, всего, в том числе</t>
  </si>
  <si>
    <t>4.1.1.</t>
  </si>
  <si>
    <t>Организацию пассажирских перевозок, всего, в том числе</t>
  </si>
  <si>
    <t>Выполнение работ по содержанию автомобильных дорог общего пользования местного значения всего, в том числе</t>
  </si>
  <si>
    <t>5.1.1., 5.2.1</t>
  </si>
  <si>
    <t>5.2.2., 5.2.3</t>
  </si>
  <si>
    <t xml:space="preserve">Капитальный ремонт и ремонт автомобильных дорог общего пользования местного значения вне населённых пунктов </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</si>
  <si>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 всего, в том числе</t>
  </si>
  <si>
    <t>Подпрограмма 5. Улучшение жилищных условий граждан, проживающих в сельских населенных пунктах</t>
  </si>
  <si>
    <t>ВСЕГО ПО ПОДПРОГРАММЕ 5, В ТОМ ЧИСЛЕ</t>
  </si>
  <si>
    <t xml:space="preserve">Всего по направлению "Капитальные вложения", в том числе </t>
  </si>
  <si>
    <t>внебюджетные источники</t>
  </si>
  <si>
    <t xml:space="preserve">            2. Прочие нужды </t>
  </si>
  <si>
    <t>Всего по направлению "Прочие нужды",                   в том числе</t>
  </si>
  <si>
    <t>Предоставление социальных выплат гражда-нам, проживающим в сельской местности на строительство (приобретение) жилья</t>
  </si>
  <si>
    <t>6.1.1.,6.1.2.,</t>
  </si>
  <si>
    <t>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</si>
  <si>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6.1.3.</t>
  </si>
  <si>
    <t>Постановка на учёт и учёт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</si>
  <si>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Предоставление субсидий организациям и индивидуальным предпринимателям, являющимся исполнителями коммунальных услуг, в целях возмещения затрат, связанных с предоставлением гражданам мер социальной поддержки по частичному освобождению от платы за коммунальные услуги </t>
  </si>
  <si>
    <t>6.2.1.</t>
  </si>
  <si>
    <t>ВСЕГО ПО ПОДПРОГРАММЕ 6, В ТОМ ЧИСЛЕ</t>
  </si>
  <si>
    <t xml:space="preserve">                                                  Прочие нужды</t>
  </si>
  <si>
    <t>Всего по направлению "Прочие нужды", в том числе</t>
  </si>
  <si>
    <t xml:space="preserve">местный бюджет </t>
  </si>
  <si>
    <t>Организация и проведение межмуниципальных мероприятий</t>
  </si>
  <si>
    <t>7.2.1.</t>
  </si>
  <si>
    <t>Межбюджетные трансферты муниципальным образованиям сельских поселений, призёрам конкурса на звание "Самый благоустроенный населённый пункт Камышловского района"</t>
  </si>
  <si>
    <t>7.1.1., 7.1.2., 7.1.,3</t>
  </si>
  <si>
    <t xml:space="preserve">Грантовая поддержка проектов местных инициатив граждан по созданию и обустройству зон отдыха, спортивных и детских игровых площадок. </t>
  </si>
  <si>
    <t>7.1.2,</t>
  </si>
  <si>
    <t>местный бюджет сельского поселения (справочно)</t>
  </si>
  <si>
    <t>Организация и проведение массовых работ по санитарной очистке территорий в населённых пунктах Камышловского района</t>
  </si>
  <si>
    <t>Межбюджетные трансферты муниципальным образованиям сельских поселений на благоустройство населённых пунктов</t>
  </si>
  <si>
    <t>Наименование мероприятия/Источники расходов на финансирование</t>
  </si>
  <si>
    <t>№   стро-ки</t>
  </si>
  <si>
    <t xml:space="preserve">ВСЕГО ПО МУНИЦИПАЛЬНОЙ ПРОГРАММЕ, В ТОМ ЧИСЛЕ </t>
  </si>
  <si>
    <t>ВСЕГО ПО ПОДПРОГРАММЕ 1, в том числе</t>
  </si>
  <si>
    <t>ВСЕГО ПО ПОДПРОГРАММЕ 2, в том числе</t>
  </si>
  <si>
    <t>Оформление невостребованных земельных долей с дальнейшей передачей их для организации крестьянских фермерских хозяйств</t>
  </si>
  <si>
    <t>ВСЕГО ПО ПОДПРОГРАММЕ 3, в том числе</t>
  </si>
  <si>
    <t>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</si>
  <si>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</si>
  <si>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ВСЕГО ПО ПОДПРОГРАММЕ 6, в том числе</t>
  </si>
  <si>
    <t>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</si>
  <si>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Субсидирование затрат организациям и индивидуальных предпринимателя, оказывающим социально-значимые бытовые услуги населе-нию Камышловского муниципального района</t>
  </si>
  <si>
    <t>2. Прочие нужды, всего,  в том числе</t>
  </si>
  <si>
    <t>1.Капитальные вложения, всего, в том числе</t>
  </si>
  <si>
    <t>1. Капитальные вложения всего, в том числе</t>
  </si>
  <si>
    <t xml:space="preserve">1. Капитальные вложения всего, в том числе </t>
  </si>
  <si>
    <t>2. Прочие нужды всего,      в том числе</t>
  </si>
  <si>
    <t>Организация ярмарок по реализации сельскохозяйственной продукции на территории района, г. Камышлова, г. Екатеринбурга</t>
  </si>
  <si>
    <t>Приложение № 2</t>
  </si>
  <si>
    <t>к муниципальной программе</t>
  </si>
  <si>
    <t>2.Научно-исследовательские работы</t>
  </si>
  <si>
    <t>3. Прочие нужды всего,   в том числе</t>
  </si>
  <si>
    <t>ВСЕГО ПО ПОДПРОГРАММЕ 7, В ТОМ ЧИСЛЕ</t>
  </si>
  <si>
    <t>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 всего, из них:</t>
  </si>
  <si>
    <t xml:space="preserve">Организация и проведение  массовых экологических мероприятий и акций, всего, из них </t>
  </si>
  <si>
    <t>Участие в мониторинге состояния окружающей среды, всего, из них</t>
  </si>
  <si>
    <t xml:space="preserve">Мероприятия по обращению с отходами, в том числе ликвидация мест несанкционированного размещения отходов, всего, из них </t>
  </si>
  <si>
    <t>Межбюджетные трансферты муниципальным образованиям сельских поселений на ликвидацию мест несанкционированного размещения отходов, всего, из них</t>
  </si>
  <si>
    <t>ПРОЧИЕ НУЖДЫ всего, в том числе</t>
  </si>
  <si>
    <t xml:space="preserve">Подпрограмма 7. Экология </t>
  </si>
  <si>
    <t>Межбюджетные трансферты муниципальным образованиям сельских поселений на обустройство источников нецентрализованного водоснабжения, всего, из них:</t>
  </si>
  <si>
    <t>3.1.1., 3.1.2., 3.3.3.</t>
  </si>
  <si>
    <t>3.2.1., 3.2.2., 3.3.1, 3.3.3., 3.3.4., 3а1.</t>
  </si>
  <si>
    <t>3.3.1, 3.3.2., 3.3.4.</t>
  </si>
  <si>
    <t>6.2.1</t>
  </si>
  <si>
    <t>3.1.2., 3.2.2.</t>
  </si>
  <si>
    <t>3а.1., 3а.2</t>
  </si>
  <si>
    <t>5.1.2.</t>
  </si>
  <si>
    <t>5а.1.1.</t>
  </si>
  <si>
    <t>5.1.1.,5.2.1., 5.2.2., 5.2.3.</t>
  </si>
  <si>
    <t>6.1.1., 6.1.2., 6.1.3.</t>
  </si>
  <si>
    <t>7.1.1.,7.1.2,.7.1.3.</t>
  </si>
  <si>
    <t>7.2.1,7.2.2.,7.2.3.</t>
  </si>
  <si>
    <t>8.1.1.</t>
  </si>
  <si>
    <t>8.2.1.</t>
  </si>
  <si>
    <t>8.3.1.,8.3.2.</t>
  </si>
  <si>
    <t>1.3.1., 1.3.2.</t>
  </si>
  <si>
    <t>1.1.1., 1.3.1.</t>
  </si>
  <si>
    <t>1.2.1., 1.2.2.</t>
  </si>
  <si>
    <t>2.1.1., 2.1.2., 2.1.3.</t>
  </si>
  <si>
    <t>2.3.1, 2.3.3.</t>
  </si>
  <si>
    <t>2.4.1., 2.4.2., 2.4.3.</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</si>
  <si>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</si>
  <si>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Актуализация генеральной схемы санитарной очистки территории МО Камышловский муниципальный район</t>
  </si>
  <si>
    <t>Создание и содержание мест (площадок) накопления твердых коммунальных отходов</t>
  </si>
  <si>
    <t>8.2.1., 8.2.2.</t>
  </si>
  <si>
    <t>2.Прочие нужды всего, в том числе</t>
  </si>
  <si>
    <t>1.Бюджетные инвестиции в объекты капитального строительства, всего,* в том числе</t>
  </si>
  <si>
    <t>* Указана общая сумма по направлению, по объектная расшифровка сформирована в приложении № 3 «Перечень объектов капитального строительства для бюджетных инвестиций».</t>
  </si>
  <si>
    <t>Предоставление социальных выплат гражданам, проживающим в сельской местности, в том числе молодым семьям и молодым специалистам  на строительство (приобретение) жилья</t>
  </si>
  <si>
    <t>Подпрограмма 5.Улучшение жилищных условий граждан, проживающих в сельской местности, в том числе молодых семей и молодых специалистов, в том числе:</t>
  </si>
  <si>
    <t>Подпрограмма 5.Улучшение жилищных условий граждан, проживающих в сельской местности, в том числе молодых семей и молодых специалистов</t>
  </si>
  <si>
    <t>ПЛАН МЕРОПРИЯТИЙ
по выполнению муниципальной программы
«Комплексное развитие сельских территорий муниципального образования Камышловский муниципальный район на период 2014-2024 годов»</t>
  </si>
  <si>
    <t>Организация деятельности по сбору (в том числе раздельному сбору), транспортированию, обработке, утилизации, обезвреживанию и захоронению твердых коммунальных отходов</t>
  </si>
  <si>
    <t>Улучшение жилищных условий граждан, проживающих на сельских территориях</t>
  </si>
  <si>
    <t>3.4.1.,3.4.2,.3.4.3.</t>
  </si>
  <si>
    <t>Межбюджетные трансферты бюджетам муниципальных образований сельских поселений на организацию электро-, тепло-, газо- и водоснабжения населения, водоотведения, снабжения населения топливом, в том числе на осуществление своевременных расчётов по  обязательствам  муниципальных образований, расположенных на территории Свердловской области, за топливно-энергетические ресурсы, за счёт средств областного бюджета</t>
  </si>
  <si>
    <t>1.1. Создание парковой зоны в селе Обуховское</t>
  </si>
  <si>
    <t>1.2. Межбюджетные трансферты на передачу органом местного самоуправления МО "Обуховское сельское поселение" органу местного самоупрпавления МО Камышловский муниципальный район на создание парковой зоны в селе Обуховское</t>
  </si>
  <si>
    <t>Улучшение жилищных условий граждан, проживающих на сельских территориях, на условиях софинансирования из федерального бюджета</t>
  </si>
  <si>
    <t>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</si>
  <si>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Организация и проведение профессиональных праздников
</t>
  </si>
  <si>
    <t>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</si>
  <si>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Подпрограмма 6 Восстановление и развитие объектов внешнего благоустройства</t>
  </si>
  <si>
    <t>Подпрограмма 3. "Развитие жилищно-коммунального хозяйства и повышение энергетической эффективности"</t>
  </si>
  <si>
    <t>7.1.2.</t>
  </si>
  <si>
    <t>7.1.5.</t>
  </si>
  <si>
    <t>7.1.1., 7.1.7</t>
  </si>
  <si>
    <t>8.3.1.</t>
  </si>
  <si>
    <t>Межбюджетные трансферты муниципальным образованиям сельских поселений на капитальный ремонт объектов,  источников водоснабжения</t>
  </si>
  <si>
    <t>104а</t>
  </si>
  <si>
    <t>3.3.1.</t>
  </si>
  <si>
    <t>7.1.1.,7.1.2.,7.1.3., 7.1.4. 7.1.6, 7.1.8</t>
  </si>
  <si>
    <t>3.3.4.</t>
  </si>
  <si>
    <t>1.1.            Бюджетные инвестиции в объекты капитального строительства, всего,* в том числе</t>
  </si>
  <si>
    <r>
      <t xml:space="preserve">Межбюджетные трансферты бюджетам </t>
    </r>
    <r>
      <rPr>
        <sz val="11"/>
        <rFont val="Times New Roman"/>
        <family val="1"/>
        <charset val="204"/>
      </rPr>
      <t>муниципальных образований</t>
    </r>
    <r>
      <rPr>
        <sz val="11"/>
        <color theme="1"/>
        <rFont val="Times New Roman"/>
        <family val="1"/>
        <charset val="204"/>
      </rPr>
      <t xml:space="preserve"> сельских поселений на разработку и реализацию инвестиционных проектов, всего, из них:</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</si>
</sst>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0"/>
  </numFmts>
  <fonts count="7" x14ac:knownFonts="1">
    <font>
      <sz val="11"/>
      <color theme="1"/>
      <name val="Calibri"/>
      <family val="2"/>
      <scheme val="minor"/>
    </font>
    <font>
      <sz val="10"/>
      <color theme="1"/>
      <name val="Times New Roman"/>
      <family val="1"/>
      <charset val="204"/>
    </font>
    <font>
      <sz val="12"/>
      <color theme="1"/>
      <name val="Times New Roman"/>
      <family val="1"/>
      <charset val="204"/>
    </font>
    <font>
      <sz val="8"/>
      <color theme="1"/>
      <name val="Times New Roman"/>
      <family val="1"/>
      <charset val="204"/>
    </font>
    <font>
      <sz val="7"/>
      <color theme="1"/>
      <name val="Times New Roman"/>
      <family val="1"/>
      <charset val="204"/>
    </font>
    <font>
      <sz val="11"/>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cellStyleXfs>
  <cellXfs count="319">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vertical="top" wrapText="1"/>
    </xf>
    <xf numFmtId="0" fontId="0" fillId="0" borderId="3" xfId="0" applyBorder="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7" xfId="0" applyBorder="1" applyAlignment="1">
      <alignment vertical="top" wrapText="1"/>
    </xf>
    <xf numFmtId="0" fontId="0" fillId="0" borderId="9" xfId="0" applyBorder="1"/>
    <xf numFmtId="0" fontId="0" fillId="0" borderId="7" xfId="0" applyBorder="1"/>
    <xf numFmtId="0" fontId="1" fillId="0" borderId="0" xfId="0" applyFont="1" applyAlignment="1">
      <alignment vertical="center" wrapText="1"/>
    </xf>
    <xf numFmtId="0" fontId="2"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7" xfId="0" applyFont="1" applyBorder="1" applyAlignment="1">
      <alignment vertical="center" wrapText="1"/>
    </xf>
    <xf numFmtId="0" fontId="1" fillId="0" borderId="7" xfId="0" applyFont="1" applyBorder="1" applyAlignment="1">
      <alignment horizontal="right" vertical="center" wrapText="1"/>
    </xf>
    <xf numFmtId="0" fontId="2" fillId="0" borderId="7" xfId="0" applyFont="1" applyBorder="1" applyAlignment="1">
      <alignment horizontal="right" vertical="center" wrapText="1"/>
    </xf>
    <xf numFmtId="0" fontId="1" fillId="0" borderId="3" xfId="0" applyFont="1" applyBorder="1" applyAlignment="1">
      <alignment vertical="top" wrapText="1"/>
    </xf>
    <xf numFmtId="0" fontId="2" fillId="0" borderId="9" xfId="0" applyFont="1" applyBorder="1" applyAlignment="1">
      <alignment horizontal="justify" vertical="center" wrapText="1"/>
    </xf>
    <xf numFmtId="0" fontId="1" fillId="0" borderId="7" xfId="0" applyFont="1" applyBorder="1" applyAlignment="1">
      <alignment vertical="center" wrapText="1"/>
    </xf>
    <xf numFmtId="14" fontId="2" fillId="0" borderId="6" xfId="0" applyNumberFormat="1" applyFont="1" applyBorder="1" applyAlignment="1">
      <alignment horizontal="center" vertical="center" wrapText="1"/>
    </xf>
    <xf numFmtId="0" fontId="1" fillId="0" borderId="7" xfId="0" applyFont="1" applyBorder="1" applyAlignment="1">
      <alignment vertical="top" wrapText="1"/>
    </xf>
    <xf numFmtId="0" fontId="1" fillId="0" borderId="7" xfId="0" applyFont="1" applyBorder="1" applyAlignment="1">
      <alignment horizontal="center" vertical="center" wrapText="1"/>
    </xf>
    <xf numFmtId="14" fontId="2" fillId="0" borderId="7" xfId="0" applyNumberFormat="1" applyFont="1" applyBorder="1" applyAlignment="1">
      <alignment horizontal="center" vertical="center" wrapText="1"/>
    </xf>
    <xf numFmtId="0" fontId="5" fillId="0" borderId="15" xfId="0" applyFont="1" applyBorder="1" applyAlignment="1">
      <alignment horizontal="right" vertical="center" wrapText="1"/>
    </xf>
    <xf numFmtId="2" fontId="5" fillId="0" borderId="15" xfId="0" applyNumberFormat="1" applyFont="1" applyBorder="1" applyAlignment="1">
      <alignment horizontal="right" vertical="center" wrapText="1"/>
    </xf>
    <xf numFmtId="165" fontId="5" fillId="0" borderId="15" xfId="0" applyNumberFormat="1" applyFont="1" applyBorder="1" applyAlignment="1">
      <alignment horizontal="right" vertical="center" wrapText="1"/>
    </xf>
    <xf numFmtId="0" fontId="5" fillId="0" borderId="30" xfId="0" applyFont="1" applyBorder="1" applyAlignment="1">
      <alignment horizontal="right" vertical="center" wrapText="1"/>
    </xf>
    <xf numFmtId="164" fontId="5" fillId="0" borderId="15" xfId="0" applyNumberFormat="1" applyFont="1" applyBorder="1" applyAlignment="1">
      <alignment horizontal="right" vertical="center" wrapText="1"/>
    </xf>
    <xf numFmtId="164" fontId="5" fillId="0" borderId="30" xfId="0" applyNumberFormat="1" applyFont="1" applyBorder="1" applyAlignment="1">
      <alignment horizontal="right" vertical="center" wrapText="1"/>
    </xf>
    <xf numFmtId="164" fontId="5" fillId="0" borderId="17" xfId="0" applyNumberFormat="1" applyFont="1" applyBorder="1" applyAlignment="1">
      <alignment horizontal="right" vertical="center" wrapText="1"/>
    </xf>
    <xf numFmtId="0" fontId="5" fillId="0" borderId="15" xfId="0" applyFont="1" applyBorder="1" applyAlignment="1">
      <alignment vertical="top" wrapText="1"/>
    </xf>
    <xf numFmtId="164" fontId="5" fillId="0" borderId="34" xfId="0" applyNumberFormat="1" applyFont="1" applyBorder="1" applyAlignment="1">
      <alignment horizontal="right" vertical="center" wrapText="1"/>
    </xf>
    <xf numFmtId="164" fontId="5" fillId="0" borderId="15" xfId="0" applyNumberFormat="1" applyFont="1" applyBorder="1" applyAlignment="1">
      <alignment vertical="center" wrapText="1"/>
    </xf>
    <xf numFmtId="164" fontId="5" fillId="0" borderId="30" xfId="0" applyNumberFormat="1" applyFont="1" applyBorder="1" applyAlignment="1">
      <alignment vertical="center" wrapText="1"/>
    </xf>
    <xf numFmtId="164" fontId="5" fillId="0" borderId="15" xfId="0" applyNumberFormat="1" applyFont="1" applyBorder="1" applyAlignment="1">
      <alignment vertical="top" wrapText="1"/>
    </xf>
    <xf numFmtId="164" fontId="5" fillId="0" borderId="17" xfId="0" applyNumberFormat="1" applyFont="1" applyBorder="1" applyAlignment="1">
      <alignment vertical="center" wrapText="1"/>
    </xf>
    <xf numFmtId="164" fontId="5" fillId="0" borderId="23" xfId="0" applyNumberFormat="1" applyFont="1" applyBorder="1" applyAlignment="1">
      <alignment vertical="center" wrapText="1"/>
    </xf>
    <xf numFmtId="164" fontId="5" fillId="0" borderId="43" xfId="0" applyNumberFormat="1" applyFont="1" applyBorder="1" applyAlignment="1">
      <alignment vertical="center" wrapText="1"/>
    </xf>
    <xf numFmtId="164" fontId="5" fillId="0" borderId="29" xfId="0" applyNumberFormat="1" applyFont="1" applyBorder="1" applyAlignment="1">
      <alignment vertical="center" wrapText="1"/>
    </xf>
    <xf numFmtId="0" fontId="5" fillId="0" borderId="16" xfId="0" applyFont="1" applyBorder="1" applyAlignment="1">
      <alignment horizontal="right" vertical="center" wrapText="1"/>
    </xf>
    <xf numFmtId="165" fontId="5" fillId="0" borderId="16" xfId="0" applyNumberFormat="1" applyFont="1" applyBorder="1" applyAlignment="1">
      <alignment horizontal="right" vertical="center" wrapText="1"/>
    </xf>
    <xf numFmtId="0" fontId="2" fillId="0" borderId="0" xfId="0" applyFont="1"/>
    <xf numFmtId="0" fontId="5" fillId="0" borderId="15" xfId="0" applyFont="1" applyBorder="1"/>
    <xf numFmtId="0" fontId="0" fillId="0" borderId="0" xfId="0" applyBorder="1"/>
    <xf numFmtId="0" fontId="5" fillId="0" borderId="36" xfId="0" applyFont="1" applyBorder="1" applyAlignment="1">
      <alignment horizontal="center" vertical="center"/>
    </xf>
    <xf numFmtId="0" fontId="5" fillId="0" borderId="32" xfId="0" applyFont="1" applyBorder="1" applyAlignment="1">
      <alignment horizontal="center" vertical="center"/>
    </xf>
    <xf numFmtId="0" fontId="5" fillId="0" borderId="40" xfId="0" applyFont="1" applyBorder="1" applyAlignment="1">
      <alignment horizontal="center" vertical="center"/>
    </xf>
    <xf numFmtId="0" fontId="5" fillId="0" borderId="27" xfId="0" applyFont="1" applyBorder="1" applyAlignment="1">
      <alignment horizontal="center" vertical="center"/>
    </xf>
    <xf numFmtId="0" fontId="5" fillId="0" borderId="36"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5" fillId="0" borderId="36" xfId="0" applyFont="1" applyBorder="1"/>
    <xf numFmtId="0" fontId="5" fillId="0" borderId="27" xfId="0" applyFont="1" applyBorder="1" applyAlignment="1">
      <alignment horizontal="center" vertical="center" wrapText="1"/>
    </xf>
    <xf numFmtId="49" fontId="5" fillId="0" borderId="27" xfId="0" applyNumberFormat="1" applyFont="1" applyBorder="1" applyAlignment="1">
      <alignment horizontal="center" vertical="center"/>
    </xf>
    <xf numFmtId="0" fontId="5" fillId="0" borderId="47" xfId="0" applyFont="1" applyBorder="1" applyAlignment="1">
      <alignment horizontal="center" vertical="center"/>
    </xf>
    <xf numFmtId="0" fontId="5" fillId="0" borderId="15" xfId="0" applyFont="1" applyBorder="1" applyAlignment="1">
      <alignment horizontal="center" vertical="center"/>
    </xf>
    <xf numFmtId="0" fontId="5" fillId="0" borderId="36" xfId="0" applyFont="1" applyBorder="1" applyAlignment="1">
      <alignment horizontal="center" vertical="center" wrapText="1"/>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49" fontId="5" fillId="0" borderId="36" xfId="0" applyNumberFormat="1" applyFont="1" applyBorder="1" applyAlignment="1">
      <alignment horizontal="center" vertical="center"/>
    </xf>
    <xf numFmtId="0" fontId="5" fillId="0" borderId="15" xfId="0" applyFont="1" applyBorder="1" applyAlignment="1">
      <alignment horizontal="center" vertical="center" wrapText="1"/>
    </xf>
    <xf numFmtId="0" fontId="5" fillId="0" borderId="17" xfId="0" applyFont="1" applyBorder="1" applyAlignment="1">
      <alignment horizontal="center" vertical="center"/>
    </xf>
    <xf numFmtId="164" fontId="5" fillId="0" borderId="30" xfId="0" applyNumberFormat="1" applyFont="1" applyBorder="1"/>
    <xf numFmtId="164" fontId="5" fillId="0" borderId="15" xfId="0" applyNumberFormat="1" applyFont="1" applyBorder="1" applyAlignment="1">
      <alignment horizontal="center" vertical="center"/>
    </xf>
    <xf numFmtId="164" fontId="5" fillId="0" borderId="23" xfId="0" applyNumberFormat="1" applyFont="1" applyFill="1" applyBorder="1" applyAlignment="1">
      <alignment vertical="center" wrapText="1"/>
    </xf>
    <xf numFmtId="164" fontId="5" fillId="0" borderId="34" xfId="0" applyNumberFormat="1" applyFont="1" applyFill="1" applyBorder="1" applyAlignment="1">
      <alignment horizontal="right" vertical="center" wrapText="1"/>
    </xf>
    <xf numFmtId="164" fontId="5" fillId="0" borderId="15" xfId="0" applyNumberFormat="1" applyFont="1" applyFill="1" applyBorder="1" applyAlignment="1">
      <alignment vertical="center" wrapText="1"/>
    </xf>
    <xf numFmtId="164" fontId="5" fillId="0" borderId="15" xfId="0" applyNumberFormat="1" applyFont="1" applyFill="1" applyBorder="1" applyAlignment="1">
      <alignment horizontal="right" vertical="center" wrapText="1"/>
    </xf>
    <xf numFmtId="164" fontId="5" fillId="0" borderId="43" xfId="0" applyNumberFormat="1" applyFont="1" applyFill="1" applyBorder="1" applyAlignment="1">
      <alignment vertical="center" wrapText="1"/>
    </xf>
    <xf numFmtId="164" fontId="5" fillId="0" borderId="30" xfId="0" applyNumberFormat="1" applyFont="1" applyFill="1" applyBorder="1" applyAlignment="1">
      <alignment horizontal="right" vertical="center" wrapText="1"/>
    </xf>
    <xf numFmtId="2" fontId="5" fillId="0" borderId="15" xfId="0" applyNumberFormat="1" applyFont="1" applyFill="1" applyBorder="1" applyAlignment="1">
      <alignment horizontal="right" vertical="center" wrapText="1"/>
    </xf>
    <xf numFmtId="0" fontId="5" fillId="0" borderId="30" xfId="0" applyFont="1" applyFill="1" applyBorder="1" applyAlignment="1">
      <alignment horizontal="right" vertical="center" wrapText="1"/>
    </xf>
    <xf numFmtId="165" fontId="5" fillId="0" borderId="34" xfId="0" applyNumberFormat="1" applyFont="1" applyFill="1" applyBorder="1" applyAlignment="1">
      <alignment horizontal="right" vertical="center" wrapText="1"/>
    </xf>
    <xf numFmtId="164" fontId="5" fillId="0" borderId="16" xfId="0" applyNumberFormat="1" applyFont="1" applyFill="1" applyBorder="1" applyAlignment="1">
      <alignment vertical="center" wrapText="1"/>
    </xf>
    <xf numFmtId="165" fontId="5" fillId="0" borderId="16" xfId="0" applyNumberFormat="1" applyFont="1" applyFill="1" applyBorder="1" applyAlignment="1">
      <alignment horizontal="right" vertical="center" wrapText="1"/>
    </xf>
    <xf numFmtId="164" fontId="5" fillId="0" borderId="34" xfId="0" applyNumberFormat="1" applyFont="1" applyFill="1" applyBorder="1" applyAlignment="1">
      <alignment vertical="center" wrapText="1"/>
    </xf>
    <xf numFmtId="164" fontId="5" fillId="0" borderId="29" xfId="0" applyNumberFormat="1" applyFont="1" applyFill="1" applyBorder="1" applyAlignment="1">
      <alignment vertical="center" wrapText="1"/>
    </xf>
    <xf numFmtId="165" fontId="5" fillId="0" borderId="30" xfId="0" applyNumberFormat="1" applyFont="1" applyFill="1" applyBorder="1" applyAlignment="1">
      <alignment horizontal="right" vertical="center" wrapText="1"/>
    </xf>
    <xf numFmtId="165" fontId="5" fillId="0" borderId="17" xfId="0" applyNumberFormat="1" applyFont="1" applyFill="1" applyBorder="1" applyAlignment="1">
      <alignment horizontal="right" vertical="center" wrapText="1"/>
    </xf>
    <xf numFmtId="0" fontId="5" fillId="0" borderId="40" xfId="0" applyFont="1" applyFill="1" applyBorder="1" applyAlignment="1">
      <alignment horizontal="center" vertical="center"/>
    </xf>
    <xf numFmtId="165" fontId="5" fillId="0" borderId="15" xfId="0" applyNumberFormat="1" applyFont="1" applyFill="1" applyBorder="1" applyAlignment="1">
      <alignment vertical="center" wrapText="1"/>
    </xf>
    <xf numFmtId="0" fontId="5" fillId="0" borderId="36" xfId="0" applyFont="1" applyFill="1" applyBorder="1" applyAlignment="1">
      <alignment horizontal="center" vertical="center"/>
    </xf>
    <xf numFmtId="0" fontId="5" fillId="0" borderId="16" xfId="0" applyFont="1" applyBorder="1" applyAlignment="1">
      <alignment vertical="top" wrapText="1"/>
    </xf>
    <xf numFmtId="0" fontId="5" fillId="0" borderId="16" xfId="0" applyFont="1" applyFill="1" applyBorder="1" applyAlignment="1">
      <alignment horizontal="right" vertical="center" wrapText="1"/>
    </xf>
    <xf numFmtId="0" fontId="5" fillId="0" borderId="15" xfId="0" applyFont="1" applyFill="1" applyBorder="1" applyAlignment="1">
      <alignment horizontal="right" vertical="center" wrapText="1"/>
    </xf>
    <xf numFmtId="0" fontId="5" fillId="0" borderId="15" xfId="0" applyFont="1" applyBorder="1" applyAlignment="1">
      <alignment vertical="center"/>
    </xf>
    <xf numFmtId="2" fontId="5" fillId="0" borderId="15" xfId="0" applyNumberFormat="1" applyFont="1" applyBorder="1" applyAlignment="1">
      <alignment vertical="top" wrapText="1"/>
    </xf>
    <xf numFmtId="2" fontId="5" fillId="0" borderId="15" xfId="0" applyNumberFormat="1" applyFont="1" applyBorder="1" applyAlignment="1">
      <alignment vertical="center" wrapText="1"/>
    </xf>
    <xf numFmtId="164" fontId="5" fillId="0" borderId="15" xfId="0" applyNumberFormat="1" applyFont="1" applyBorder="1" applyAlignment="1">
      <alignment vertical="center"/>
    </xf>
    <xf numFmtId="0" fontId="5" fillId="0" borderId="49" xfId="0" applyFont="1" applyBorder="1" applyAlignment="1">
      <alignment horizontal="center" vertical="center"/>
    </xf>
    <xf numFmtId="164" fontId="5" fillId="0" borderId="15" xfId="0" applyNumberFormat="1" applyFont="1" applyBorder="1"/>
    <xf numFmtId="164" fontId="5" fillId="0" borderId="36" xfId="0" applyNumberFormat="1" applyFont="1" applyBorder="1"/>
    <xf numFmtId="0" fontId="5" fillId="0" borderId="22" xfId="0" applyFont="1" applyBorder="1" applyAlignment="1">
      <alignment horizontal="center" vertical="top" wrapText="1"/>
    </xf>
    <xf numFmtId="0" fontId="5" fillId="0" borderId="35" xfId="0" applyFont="1" applyBorder="1" applyAlignment="1">
      <alignment horizontal="center" vertical="top" wrapText="1"/>
    </xf>
    <xf numFmtId="0" fontId="5" fillId="0" borderId="15" xfId="0" applyFont="1" applyFill="1" applyBorder="1" applyAlignment="1">
      <alignment horizontal="center" vertical="center"/>
    </xf>
    <xf numFmtId="0" fontId="5" fillId="0" borderId="30" xfId="0" applyFont="1" applyBorder="1" applyAlignment="1">
      <alignment vertical="center"/>
    </xf>
    <xf numFmtId="0" fontId="5" fillId="0" borderId="15" xfId="0" applyFont="1" applyFill="1" applyBorder="1"/>
    <xf numFmtId="164" fontId="5" fillId="0" borderId="16" xfId="0" applyNumberFormat="1" applyFont="1" applyFill="1" applyBorder="1" applyAlignment="1">
      <alignment horizontal="right" vertical="center" wrapText="1"/>
    </xf>
    <xf numFmtId="165" fontId="5" fillId="0" borderId="34" xfId="0" applyNumberFormat="1" applyFont="1" applyFill="1" applyBorder="1" applyAlignment="1">
      <alignment vertical="center" wrapText="1"/>
    </xf>
    <xf numFmtId="165" fontId="5" fillId="0" borderId="15" xfId="0" applyNumberFormat="1" applyFont="1" applyFill="1" applyBorder="1" applyAlignment="1">
      <alignment horizontal="right" vertical="center" wrapText="1"/>
    </xf>
    <xf numFmtId="165" fontId="5" fillId="0" borderId="18" xfId="0" applyNumberFormat="1" applyFont="1" applyFill="1" applyBorder="1" applyAlignment="1">
      <alignment horizontal="right" vertical="center" wrapText="1"/>
    </xf>
    <xf numFmtId="165" fontId="5" fillId="0" borderId="15" xfId="0" applyNumberFormat="1" applyFont="1" applyFill="1" applyBorder="1" applyAlignment="1">
      <alignment vertical="center"/>
    </xf>
    <xf numFmtId="165" fontId="5" fillId="0" borderId="42" xfId="0" applyNumberFormat="1" applyFont="1" applyFill="1" applyBorder="1" applyAlignment="1">
      <alignment horizontal="right" vertical="center" wrapText="1"/>
    </xf>
    <xf numFmtId="165" fontId="5" fillId="0" borderId="30" xfId="0" applyNumberFormat="1" applyFont="1" applyFill="1" applyBorder="1" applyAlignment="1">
      <alignment vertical="center"/>
    </xf>
    <xf numFmtId="2" fontId="5" fillId="0" borderId="15" xfId="0" applyNumberFormat="1" applyFont="1" applyBorder="1" applyAlignment="1">
      <alignment vertical="center"/>
    </xf>
    <xf numFmtId="164" fontId="6" fillId="0" borderId="16" xfId="0" applyNumberFormat="1" applyFont="1" applyFill="1" applyBorder="1" applyAlignment="1">
      <alignment vertical="center" wrapText="1"/>
    </xf>
    <xf numFmtId="164" fontId="5" fillId="0" borderId="30" xfId="0" applyNumberFormat="1" applyFont="1" applyFill="1" applyBorder="1" applyAlignment="1">
      <alignment vertical="center" wrapText="1"/>
    </xf>
    <xf numFmtId="164" fontId="5" fillId="0" borderId="30" xfId="0" applyNumberFormat="1" applyFont="1" applyFill="1" applyBorder="1" applyAlignment="1">
      <alignment vertical="top" wrapText="1"/>
    </xf>
    <xf numFmtId="164" fontId="5" fillId="2" borderId="30" xfId="0" applyNumberFormat="1" applyFont="1" applyFill="1" applyBorder="1" applyAlignment="1">
      <alignment horizontal="right" vertical="center" wrapText="1"/>
    </xf>
    <xf numFmtId="164" fontId="5" fillId="0" borderId="16" xfId="0" applyNumberFormat="1" applyFont="1" applyFill="1" applyBorder="1" applyAlignment="1">
      <alignment vertical="top" wrapText="1"/>
    </xf>
    <xf numFmtId="164" fontId="5" fillId="2" borderId="16" xfId="0" applyNumberFormat="1" applyFont="1" applyFill="1" applyBorder="1" applyAlignment="1">
      <alignment horizontal="right" vertical="center" wrapText="1"/>
    </xf>
    <xf numFmtId="0" fontId="5" fillId="0" borderId="27" xfId="0" applyFont="1" applyBorder="1"/>
    <xf numFmtId="0" fontId="5" fillId="0" borderId="46" xfId="0" applyFont="1" applyBorder="1"/>
    <xf numFmtId="164" fontId="5" fillId="0" borderId="30" xfId="0" applyNumberFormat="1" applyFont="1" applyFill="1" applyBorder="1"/>
    <xf numFmtId="0" fontId="5" fillId="0" borderId="32" xfId="0" applyFont="1" applyBorder="1"/>
    <xf numFmtId="0" fontId="5" fillId="0" borderId="46" xfId="0" applyFont="1" applyFill="1" applyBorder="1" applyAlignment="1">
      <alignment horizontal="center"/>
    </xf>
    <xf numFmtId="164" fontId="5" fillId="0" borderId="16" xfId="0" applyNumberFormat="1" applyFont="1" applyFill="1" applyBorder="1"/>
    <xf numFmtId="164" fontId="5" fillId="0" borderId="16" xfId="0" applyNumberFormat="1" applyFont="1" applyFill="1" applyBorder="1" applyAlignment="1">
      <alignment vertical="center"/>
    </xf>
    <xf numFmtId="0" fontId="5" fillId="0" borderId="46" xfId="0" applyFont="1" applyFill="1" applyBorder="1" applyAlignment="1">
      <alignment horizontal="center" vertical="center"/>
    </xf>
    <xf numFmtId="164" fontId="5" fillId="0" borderId="34" xfId="0" applyNumberFormat="1" applyFont="1" applyBorder="1" applyAlignment="1">
      <alignment vertical="center" wrapText="1"/>
    </xf>
    <xf numFmtId="164" fontId="5" fillId="0" borderId="34" xfId="0" applyNumberFormat="1" applyFont="1" applyBorder="1"/>
    <xf numFmtId="166" fontId="5" fillId="0" borderId="23" xfId="0" applyNumberFormat="1" applyFont="1" applyFill="1" applyBorder="1" applyAlignment="1">
      <alignment vertical="center" wrapText="1"/>
    </xf>
    <xf numFmtId="166" fontId="5" fillId="0" borderId="15" xfId="0" applyNumberFormat="1" applyFont="1" applyFill="1" applyBorder="1" applyAlignment="1">
      <alignment horizontal="right" vertical="center" wrapText="1"/>
    </xf>
    <xf numFmtId="166" fontId="5" fillId="0" borderId="34" xfId="0" applyNumberFormat="1" applyFont="1" applyFill="1" applyBorder="1" applyAlignment="1">
      <alignment horizontal="right" vertical="center" wrapText="1"/>
    </xf>
    <xf numFmtId="166" fontId="5" fillId="0" borderId="15" xfId="0" applyNumberFormat="1" applyFont="1" applyBorder="1"/>
    <xf numFmtId="166" fontId="5" fillId="0" borderId="15" xfId="0" applyNumberFormat="1" applyFont="1" applyBorder="1" applyAlignment="1">
      <alignment vertical="center"/>
    </xf>
    <xf numFmtId="166" fontId="5" fillId="0" borderId="30" xfId="0" applyNumberFormat="1" applyFont="1" applyBorder="1" applyAlignment="1">
      <alignment horizontal="right" vertical="center" wrapText="1"/>
    </xf>
    <xf numFmtId="166" fontId="5" fillId="0" borderId="15" xfId="0" applyNumberFormat="1" applyFont="1" applyBorder="1" applyAlignment="1">
      <alignment horizontal="right" vertical="center" wrapText="1"/>
    </xf>
    <xf numFmtId="164" fontId="5" fillId="0" borderId="36" xfId="0" applyNumberFormat="1" applyFont="1" applyBorder="1" applyAlignment="1">
      <alignment vertical="center"/>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vertical="center" wrapText="1"/>
    </xf>
    <xf numFmtId="0" fontId="1" fillId="0" borderId="10" xfId="0" applyFont="1" applyBorder="1" applyAlignment="1">
      <alignment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1" xfId="0" applyFont="1" applyBorder="1" applyAlignment="1">
      <alignment horizontal="right" vertical="center" wrapText="1"/>
    </xf>
    <xf numFmtId="0" fontId="1" fillId="0" borderId="8" xfId="0" applyFont="1" applyBorder="1" applyAlignment="1">
      <alignment horizontal="right" vertical="center" wrapText="1"/>
    </xf>
    <xf numFmtId="0" fontId="1" fillId="0" borderId="5" xfId="0" applyFont="1" applyBorder="1" applyAlignment="1">
      <alignment horizontal="right" vertical="center" wrapText="1"/>
    </xf>
    <xf numFmtId="0" fontId="1" fillId="0" borderId="10" xfId="0" applyFont="1" applyBorder="1" applyAlignment="1">
      <alignment horizontal="right" vertical="center" wrapText="1"/>
    </xf>
    <xf numFmtId="0" fontId="1" fillId="0" borderId="9" xfId="0" applyFont="1" applyBorder="1" applyAlignment="1">
      <alignment horizontal="right" vertical="center" wrapText="1"/>
    </xf>
    <xf numFmtId="0" fontId="1" fillId="0" borderId="7" xfId="0" applyFont="1" applyBorder="1" applyAlignment="1">
      <alignment horizontal="right" vertical="center" wrapText="1"/>
    </xf>
    <xf numFmtId="0" fontId="1" fillId="0" borderId="1" xfId="0" applyFont="1" applyBorder="1" applyAlignment="1">
      <alignment horizontal="right" vertical="center" wrapText="1"/>
    </xf>
    <xf numFmtId="0" fontId="1" fillId="0" borderId="3" xfId="0" applyFont="1" applyBorder="1" applyAlignment="1">
      <alignment horizontal="right" vertical="center" wrapText="1"/>
    </xf>
    <xf numFmtId="0" fontId="1" fillId="0" borderId="11"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3"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3" xfId="0" applyFont="1" applyBorder="1" applyAlignment="1">
      <alignment horizontal="right" vertical="center" wrapText="1"/>
    </xf>
    <xf numFmtId="0" fontId="1" fillId="0" borderId="14" xfId="0" applyFont="1" applyBorder="1" applyAlignment="1">
      <alignment horizontal="right" vertical="center" wrapText="1"/>
    </xf>
    <xf numFmtId="0" fontId="1" fillId="0" borderId="4" xfId="0" applyFont="1" applyBorder="1" applyAlignment="1">
      <alignment horizontal="right" vertical="center" wrapText="1"/>
    </xf>
    <xf numFmtId="0" fontId="1" fillId="0" borderId="13" xfId="0" applyFont="1" applyBorder="1" applyAlignment="1">
      <alignment vertical="top" wrapText="1"/>
    </xf>
    <xf numFmtId="0" fontId="1" fillId="0" borderId="4" xfId="0" applyFont="1" applyBorder="1" applyAlignment="1">
      <alignment vertical="top" wrapText="1"/>
    </xf>
    <xf numFmtId="0" fontId="1" fillId="0" borderId="13"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4" xfId="0" applyFont="1" applyBorder="1" applyAlignment="1">
      <alignment horizontal="justify" vertical="center" wrapText="1"/>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2" fillId="0" borderId="4" xfId="0" applyFont="1" applyBorder="1" applyAlignment="1">
      <alignment horizontal="right" vertical="center" wrapText="1"/>
    </xf>
    <xf numFmtId="0" fontId="2" fillId="0" borderId="14" xfId="0" applyFont="1" applyBorder="1" applyAlignment="1">
      <alignment horizontal="center" vertical="center" wrapText="1"/>
    </xf>
    <xf numFmtId="0" fontId="2" fillId="0" borderId="11"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4" xfId="0" applyFont="1" applyBorder="1" applyAlignment="1">
      <alignment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4" xfId="0" applyFont="1" applyBorder="1" applyAlignment="1">
      <alignment horizontal="justify"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4" xfId="0" applyFont="1" applyBorder="1" applyAlignment="1">
      <alignment vertical="center" wrapText="1"/>
    </xf>
    <xf numFmtId="0" fontId="2" fillId="0" borderId="11" xfId="0" applyFont="1" applyBorder="1" applyAlignment="1">
      <alignment horizontal="right" vertical="center" wrapText="1"/>
    </xf>
    <xf numFmtId="0" fontId="2" fillId="0" borderId="5" xfId="0" applyFont="1" applyBorder="1" applyAlignment="1">
      <alignment horizontal="right" vertical="center" wrapText="1"/>
    </xf>
    <xf numFmtId="0" fontId="2" fillId="0" borderId="10" xfId="0" applyFont="1" applyBorder="1" applyAlignment="1">
      <alignment horizontal="right" vertical="center" wrapText="1"/>
    </xf>
    <xf numFmtId="0" fontId="2" fillId="0" borderId="7" xfId="0" applyFont="1" applyBorder="1" applyAlignment="1">
      <alignment horizontal="right"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0" fontId="1" fillId="0" borderId="6"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2" fillId="0" borderId="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0" xfId="0" applyFont="1" applyAlignment="1">
      <alignment horizontal="justify" vertical="center" wrapText="1"/>
    </xf>
    <xf numFmtId="0" fontId="2" fillId="0" borderId="6" xfId="0" applyFont="1" applyBorder="1" applyAlignment="1">
      <alignment horizontal="justify" vertical="center" wrapText="1"/>
    </xf>
    <xf numFmtId="0" fontId="1" fillId="0" borderId="0" xfId="0" applyFont="1" applyAlignment="1">
      <alignment vertical="center" wrapText="1"/>
    </xf>
    <xf numFmtId="0" fontId="1" fillId="0" borderId="12" xfId="0" applyFont="1" applyBorder="1" applyAlignment="1">
      <alignment horizontal="right" vertical="center" wrapText="1"/>
    </xf>
    <xf numFmtId="0" fontId="1" fillId="0" borderId="0" xfId="0" applyFont="1" applyAlignment="1">
      <alignment horizontal="right" vertical="center" wrapText="1"/>
    </xf>
    <xf numFmtId="0" fontId="1" fillId="0" borderId="6" xfId="0" applyFont="1" applyBorder="1" applyAlignment="1">
      <alignment horizontal="right" vertical="center" wrapText="1"/>
    </xf>
    <xf numFmtId="0" fontId="1" fillId="0" borderId="2" xfId="0" applyFont="1" applyBorder="1" applyAlignment="1">
      <alignment horizontal="right" vertical="center" wrapText="1"/>
    </xf>
    <xf numFmtId="0" fontId="2" fillId="0" borderId="10" xfId="0" applyFont="1" applyBorder="1" applyAlignment="1">
      <alignment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0" fontId="5" fillId="0" borderId="13" xfId="0" applyFont="1" applyBorder="1" applyAlignment="1">
      <alignment horizontal="right" vertical="center" wrapText="1"/>
    </xf>
    <xf numFmtId="0" fontId="5" fillId="0" borderId="14" xfId="0" applyFont="1" applyBorder="1" applyAlignment="1">
      <alignment horizontal="right" vertical="center" wrapText="1"/>
    </xf>
    <xf numFmtId="0" fontId="5" fillId="0" borderId="4" xfId="0" applyFont="1" applyBorder="1" applyAlignment="1">
      <alignment horizontal="right" vertical="center" wrapText="1"/>
    </xf>
    <xf numFmtId="0" fontId="1" fillId="0" borderId="14" xfId="0" applyFont="1" applyBorder="1" applyAlignment="1">
      <alignment vertical="top" wrapText="1"/>
    </xf>
    <xf numFmtId="0" fontId="1" fillId="0" borderId="1" xfId="0" applyFont="1" applyBorder="1" applyAlignment="1">
      <alignment vertical="top" wrapText="1"/>
    </xf>
    <xf numFmtId="0" fontId="1" fillId="0" borderId="3" xfId="0" applyFont="1" applyBorder="1" applyAlignment="1">
      <alignment vertical="top" wrapText="1"/>
    </xf>
    <xf numFmtId="0" fontId="1" fillId="0" borderId="11" xfId="0" applyFont="1" applyBorder="1" applyAlignment="1">
      <alignment vertical="top" wrapText="1"/>
    </xf>
    <xf numFmtId="0" fontId="1" fillId="0" borderId="5" xfId="0" applyFont="1" applyBorder="1" applyAlignment="1">
      <alignment vertical="top" wrapText="1"/>
    </xf>
    <xf numFmtId="0" fontId="1" fillId="0" borderId="10" xfId="0" applyFont="1" applyBorder="1" applyAlignment="1">
      <alignment vertical="top" wrapText="1"/>
    </xf>
    <xf numFmtId="0" fontId="1" fillId="0" borderId="7" xfId="0" applyFont="1" applyBorder="1" applyAlignment="1">
      <alignment vertical="top" wrapText="1"/>
    </xf>
    <xf numFmtId="0" fontId="2" fillId="0" borderId="1" xfId="0" applyFont="1" applyBorder="1" applyAlignment="1">
      <alignment horizontal="right" vertical="center" wrapText="1"/>
    </xf>
    <xf numFmtId="0" fontId="2" fillId="0" borderId="3" xfId="0" applyFont="1" applyBorder="1" applyAlignment="1">
      <alignment horizontal="right" vertical="center" wrapText="1"/>
    </xf>
    <xf numFmtId="0" fontId="2" fillId="0" borderId="0" xfId="0" applyFont="1" applyAlignment="1">
      <alignment horizontal="right"/>
    </xf>
    <xf numFmtId="0" fontId="2" fillId="0" borderId="0" xfId="0" applyFont="1" applyBorder="1" applyAlignment="1">
      <alignment horizontal="center" wrapText="1"/>
    </xf>
    <xf numFmtId="0" fontId="0" fillId="0" borderId="0" xfId="0" applyBorder="1" applyAlignment="1">
      <alignment horizontal="center" wrapText="1"/>
    </xf>
    <xf numFmtId="0" fontId="5" fillId="0" borderId="38" xfId="0" applyFont="1" applyFill="1" applyBorder="1"/>
    <xf numFmtId="0" fontId="5" fillId="0" borderId="27" xfId="0" applyFont="1" applyFill="1" applyBorder="1"/>
    <xf numFmtId="0" fontId="5" fillId="0" borderId="36" xfId="0" applyFont="1" applyFill="1" applyBorder="1"/>
    <xf numFmtId="0" fontId="5" fillId="0" borderId="32" xfId="0" applyFont="1" applyFill="1" applyBorder="1"/>
    <xf numFmtId="0" fontId="5" fillId="0" borderId="48" xfId="0" applyFont="1" applyFill="1" applyBorder="1"/>
    <xf numFmtId="0" fontId="5" fillId="0" borderId="46" xfId="0" applyFont="1" applyFill="1" applyBorder="1"/>
    <xf numFmtId="165" fontId="5" fillId="0" borderId="17" xfId="0" applyNumberFormat="1" applyFont="1" applyFill="1" applyBorder="1"/>
    <xf numFmtId="165" fontId="5" fillId="0" borderId="15" xfId="0" applyNumberFormat="1" applyFont="1" applyFill="1" applyBorder="1"/>
    <xf numFmtId="0" fontId="5" fillId="0" borderId="40" xfId="0" applyFont="1" applyBorder="1"/>
    <xf numFmtId="165" fontId="5" fillId="0" borderId="34" xfId="0" applyNumberFormat="1" applyFont="1" applyFill="1" applyBorder="1"/>
    <xf numFmtId="164" fontId="5" fillId="0" borderId="17" xfId="0" applyNumberFormat="1" applyFont="1" applyBorder="1"/>
    <xf numFmtId="164" fontId="6" fillId="0" borderId="34" xfId="0" applyNumberFormat="1" applyFont="1" applyBorder="1"/>
    <xf numFmtId="0" fontId="5" fillId="0" borderId="30" xfId="0" applyFont="1" applyBorder="1"/>
    <xf numFmtId="2" fontId="5" fillId="0" borderId="15" xfId="0" applyNumberFormat="1" applyFont="1" applyBorder="1"/>
    <xf numFmtId="0" fontId="5" fillId="0" borderId="47" xfId="0" applyFont="1" applyBorder="1"/>
    <xf numFmtId="0" fontId="5" fillId="0" borderId="16" xfId="0" applyFont="1" applyBorder="1"/>
    <xf numFmtId="0" fontId="5" fillId="0" borderId="44" xfId="0" applyFont="1" applyBorder="1"/>
    <xf numFmtId="164" fontId="5" fillId="0" borderId="32" xfId="0" applyNumberFormat="1" applyFont="1" applyBorder="1"/>
    <xf numFmtId="0" fontId="5" fillId="0" borderId="17" xfId="0" applyFont="1" applyBorder="1"/>
    <xf numFmtId="0" fontId="5" fillId="0" borderId="0" xfId="0" applyFont="1"/>
    <xf numFmtId="0" fontId="5" fillId="0" borderId="22"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top" wrapText="1"/>
    </xf>
    <xf numFmtId="0" fontId="5" fillId="2" borderId="30" xfId="0"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30" xfId="0" applyFont="1" applyFill="1" applyBorder="1" applyAlignment="1">
      <alignment horizontal="center" vertical="top"/>
    </xf>
    <xf numFmtId="0" fontId="5" fillId="0" borderId="32" xfId="0" applyFont="1" applyFill="1" applyBorder="1" applyAlignment="1">
      <alignment horizontal="center" vertical="center" wrapText="1"/>
    </xf>
    <xf numFmtId="0" fontId="5" fillId="0" borderId="19" xfId="0" applyFont="1" applyBorder="1" applyAlignment="1">
      <alignment horizontal="center" vertical="top" wrapText="1"/>
    </xf>
    <xf numFmtId="0" fontId="5" fillId="0" borderId="20" xfId="0" applyFont="1" applyFill="1" applyBorder="1" applyAlignment="1">
      <alignment horizontal="center" vertical="center" wrapText="1"/>
    </xf>
    <xf numFmtId="0" fontId="5" fillId="0" borderId="20" xfId="0" applyFont="1" applyFill="1" applyBorder="1" applyAlignment="1">
      <alignment horizontal="center" vertical="top" wrapText="1"/>
    </xf>
    <xf numFmtId="0" fontId="5" fillId="0" borderId="20" xfId="0" applyFont="1" applyFill="1" applyBorder="1" applyAlignment="1">
      <alignment horizontal="center" vertical="top"/>
    </xf>
    <xf numFmtId="0" fontId="5" fillId="0" borderId="20" xfId="0" applyFont="1" applyFill="1" applyBorder="1" applyAlignment="1">
      <alignment horizontal="center" vertic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Border="1" applyAlignment="1">
      <alignment vertical="top" wrapText="1"/>
    </xf>
    <xf numFmtId="0" fontId="5" fillId="0" borderId="23" xfId="0" applyFont="1" applyFill="1" applyBorder="1" applyAlignment="1">
      <alignment horizontal="justify" vertical="top" wrapText="1"/>
    </xf>
    <xf numFmtId="0" fontId="5" fillId="0" borderId="33" xfId="0" applyFont="1" applyBorder="1" applyAlignment="1">
      <alignment horizontal="center" vertical="top" wrapText="1"/>
    </xf>
    <xf numFmtId="0" fontId="5" fillId="0" borderId="34" xfId="0" applyFont="1" applyFill="1" applyBorder="1" applyAlignment="1">
      <alignment vertical="top" wrapText="1"/>
    </xf>
    <xf numFmtId="0" fontId="5" fillId="0" borderId="15" xfId="0" applyFont="1" applyFill="1" applyBorder="1" applyAlignment="1">
      <alignment vertical="top" wrapText="1"/>
    </xf>
    <xf numFmtId="0" fontId="5" fillId="0" borderId="37" xfId="0" applyFont="1" applyBorder="1" applyAlignment="1">
      <alignment horizontal="center" vertical="top" wrapText="1"/>
    </xf>
    <xf numFmtId="0" fontId="5" fillId="0" borderId="30" xfId="0" applyFont="1" applyFill="1" applyBorder="1" applyAlignment="1">
      <alignment vertical="top" wrapText="1"/>
    </xf>
    <xf numFmtId="0" fontId="5" fillId="0" borderId="34" xfId="0" applyFont="1" applyFill="1" applyBorder="1" applyAlignment="1">
      <alignment horizontal="justify" vertical="top" wrapText="1"/>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9" xfId="0" applyFont="1" applyBorder="1" applyAlignment="1">
      <alignment vertical="top"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41" xfId="0" applyFont="1" applyBorder="1" applyAlignment="1">
      <alignment horizontal="center" vertical="center" wrapText="1"/>
    </xf>
    <xf numFmtId="0" fontId="5" fillId="0" borderId="16" xfId="0" applyFont="1" applyFill="1" applyBorder="1" applyAlignment="1">
      <alignment vertical="top" wrapText="1"/>
    </xf>
    <xf numFmtId="0" fontId="5" fillId="0" borderId="39" xfId="0" applyFont="1" applyBorder="1" applyAlignment="1">
      <alignment horizontal="center" vertical="center" wrapText="1"/>
    </xf>
    <xf numFmtId="0" fontId="5" fillId="0" borderId="17" xfId="0" applyFont="1" applyFill="1" applyBorder="1" applyAlignment="1">
      <alignment horizontal="justify" vertical="top" wrapText="1"/>
    </xf>
    <xf numFmtId="0" fontId="5" fillId="0" borderId="15" xfId="0" applyFont="1" applyFill="1" applyBorder="1" applyAlignment="1">
      <alignment horizontal="justify" vertical="top" wrapText="1"/>
    </xf>
    <xf numFmtId="0" fontId="5" fillId="0" borderId="15" xfId="0" applyFont="1" applyBorder="1" applyAlignment="1">
      <alignment horizontal="justify" vertical="top" wrapText="1"/>
    </xf>
    <xf numFmtId="0" fontId="5" fillId="0" borderId="30" xfId="0" applyFont="1" applyBorder="1" applyAlignment="1">
      <alignment horizontal="justify" vertical="top" wrapText="1"/>
    </xf>
    <xf numFmtId="0" fontId="5" fillId="0" borderId="2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4" xfId="0" applyFont="1" applyBorder="1" applyAlignment="1">
      <alignment horizontal="justify" vertical="center" wrapText="1"/>
    </xf>
    <xf numFmtId="0" fontId="5" fillId="0" borderId="30" xfId="0" applyFont="1" applyBorder="1" applyAlignment="1">
      <alignment vertical="center" wrapText="1"/>
    </xf>
    <xf numFmtId="0" fontId="5" fillId="0" borderId="17" xfId="0" applyFont="1" applyBorder="1" applyAlignment="1">
      <alignment horizontal="justify" vertical="center" wrapText="1"/>
    </xf>
    <xf numFmtId="0" fontId="5" fillId="0" borderId="34" xfId="0" applyFont="1" applyBorder="1" applyAlignment="1">
      <alignment horizontal="justify" vertical="top" wrapText="1"/>
    </xf>
    <xf numFmtId="0" fontId="5" fillId="0" borderId="15"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12"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164" fontId="5" fillId="0" borderId="17" xfId="0" applyNumberFormat="1" applyFont="1" applyFill="1" applyBorder="1" applyAlignment="1">
      <alignment vertical="center" wrapText="1"/>
    </xf>
    <xf numFmtId="0" fontId="6" fillId="0" borderId="34" xfId="0" applyFont="1" applyFill="1" applyBorder="1" applyAlignment="1">
      <alignment horizontal="justify" vertical="center" wrapText="1"/>
    </xf>
    <xf numFmtId="0" fontId="5" fillId="0" borderId="43"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5" fillId="0" borderId="30" xfId="0" applyFont="1" applyBorder="1" applyAlignment="1">
      <alignment vertical="top" wrapText="1"/>
    </xf>
    <xf numFmtId="0" fontId="5" fillId="0" borderId="34" xfId="0" applyFont="1" applyBorder="1" applyAlignment="1">
      <alignment horizontal="left" wrapText="1"/>
    </xf>
    <xf numFmtId="0" fontId="5" fillId="0" borderId="15" xfId="0" applyFont="1" applyBorder="1" applyAlignment="1">
      <alignment horizontal="left" wrapText="1"/>
    </xf>
    <xf numFmtId="0" fontId="5" fillId="0" borderId="16" xfId="0" applyFont="1" applyBorder="1" applyAlignment="1">
      <alignment horizontal="left" wrapText="1"/>
    </xf>
    <xf numFmtId="0" fontId="5" fillId="0" borderId="15" xfId="0" applyFont="1" applyFill="1" applyBorder="1" applyAlignment="1">
      <alignment vertical="center" wrapText="1"/>
    </xf>
    <xf numFmtId="0" fontId="5" fillId="0" borderId="43" xfId="0" applyFont="1" applyFill="1" applyBorder="1" applyAlignment="1">
      <alignment vertical="center" wrapText="1"/>
    </xf>
    <xf numFmtId="164" fontId="5" fillId="0" borderId="15" xfId="0" applyNumberFormat="1" applyFont="1" applyBorder="1" applyAlignment="1">
      <alignment horizontal="center" vertical="center" wrapText="1"/>
    </xf>
    <xf numFmtId="0" fontId="5" fillId="0" borderId="15" xfId="0" applyFont="1" applyBorder="1" applyAlignment="1">
      <alignment horizontal="center" vertical="center"/>
    </xf>
    <xf numFmtId="0" fontId="5" fillId="0" borderId="15" xfId="0" applyFont="1" applyBorder="1" applyAlignment="1">
      <alignment horizontal="center"/>
    </xf>
    <xf numFmtId="0" fontId="5" fillId="0" borderId="17" xfId="0" applyFont="1" applyBorder="1" applyAlignment="1">
      <alignment horizontal="center"/>
    </xf>
    <xf numFmtId="0" fontId="5" fillId="0" borderId="17" xfId="0" applyFont="1" applyBorder="1" applyAlignment="1">
      <alignmen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5"/>
  <sheetViews>
    <sheetView workbookViewId="0">
      <selection activeCell="B2" sqref="B2"/>
    </sheetView>
  </sheetViews>
  <sheetFormatPr defaultRowHeight="15" x14ac:dyDescent="0.25"/>
  <sheetData>
    <row r="1" spans="1:22" ht="63" x14ac:dyDescent="0.25">
      <c r="A1" s="1" t="s">
        <v>0</v>
      </c>
      <c r="B1" s="5" t="s">
        <v>2</v>
      </c>
      <c r="C1" s="133" t="s">
        <v>5</v>
      </c>
      <c r="D1" s="134"/>
      <c r="E1" s="134"/>
      <c r="F1" s="134"/>
      <c r="G1" s="134"/>
      <c r="H1" s="134"/>
      <c r="I1" s="134"/>
      <c r="J1" s="134"/>
      <c r="K1" s="134"/>
      <c r="L1" s="134"/>
      <c r="M1" s="134"/>
      <c r="N1" s="134"/>
      <c r="O1" s="134"/>
      <c r="P1" s="134"/>
      <c r="Q1" s="134"/>
      <c r="R1" s="134"/>
      <c r="S1" s="135"/>
      <c r="T1" s="139" t="s">
        <v>6</v>
      </c>
      <c r="U1" s="140"/>
      <c r="V1" s="143"/>
    </row>
    <row r="2" spans="1:22" ht="79.5" thickBot="1" x14ac:dyDescent="0.3">
      <c r="A2" s="2" t="s">
        <v>1</v>
      </c>
      <c r="B2" s="6" t="s">
        <v>3</v>
      </c>
      <c r="C2" s="136"/>
      <c r="D2" s="137"/>
      <c r="E2" s="137"/>
      <c r="F2" s="137"/>
      <c r="G2" s="137"/>
      <c r="H2" s="137"/>
      <c r="I2" s="137"/>
      <c r="J2" s="137"/>
      <c r="K2" s="137"/>
      <c r="L2" s="137"/>
      <c r="M2" s="137"/>
      <c r="N2" s="137"/>
      <c r="O2" s="137"/>
      <c r="P2" s="137"/>
      <c r="Q2" s="137"/>
      <c r="R2" s="137"/>
      <c r="S2" s="138"/>
      <c r="T2" s="141"/>
      <c r="U2" s="142"/>
      <c r="V2" s="144"/>
    </row>
    <row r="3" spans="1:22" ht="63" x14ac:dyDescent="0.25">
      <c r="A3" s="3"/>
      <c r="B3" s="6" t="s">
        <v>4</v>
      </c>
      <c r="C3" s="133" t="s">
        <v>7</v>
      </c>
      <c r="D3" s="134"/>
      <c r="E3" s="135"/>
      <c r="F3" s="133">
        <v>2014</v>
      </c>
      <c r="G3" s="134"/>
      <c r="H3" s="135"/>
      <c r="I3" s="133">
        <v>2015</v>
      </c>
      <c r="J3" s="134"/>
      <c r="K3" s="135"/>
      <c r="L3" s="133">
        <v>2016</v>
      </c>
      <c r="M3" s="134"/>
      <c r="N3" s="135"/>
      <c r="O3" s="133">
        <v>2017</v>
      </c>
      <c r="P3" s="135"/>
      <c r="Q3" s="6">
        <v>2018</v>
      </c>
      <c r="R3" s="6">
        <v>2019</v>
      </c>
      <c r="S3" s="133">
        <v>2020</v>
      </c>
      <c r="T3" s="135"/>
      <c r="U3" s="157"/>
      <c r="V3" s="158"/>
    </row>
    <row r="4" spans="1:22" ht="16.5" thickBot="1" x14ac:dyDescent="0.3">
      <c r="A4" s="4"/>
      <c r="B4" s="7"/>
      <c r="C4" s="136"/>
      <c r="D4" s="137"/>
      <c r="E4" s="138"/>
      <c r="F4" s="136" t="s">
        <v>8</v>
      </c>
      <c r="G4" s="137"/>
      <c r="H4" s="138"/>
      <c r="I4" s="136" t="s">
        <v>8</v>
      </c>
      <c r="J4" s="137"/>
      <c r="K4" s="138"/>
      <c r="L4" s="136" t="s">
        <v>8</v>
      </c>
      <c r="M4" s="137"/>
      <c r="N4" s="138"/>
      <c r="O4" s="136" t="s">
        <v>8</v>
      </c>
      <c r="P4" s="138"/>
      <c r="Q4" s="11" t="s">
        <v>8</v>
      </c>
      <c r="R4" s="11" t="s">
        <v>8</v>
      </c>
      <c r="S4" s="136" t="s">
        <v>8</v>
      </c>
      <c r="T4" s="138"/>
      <c r="U4" s="144"/>
      <c r="V4" s="159"/>
    </row>
    <row r="5" spans="1:22" ht="15.75" thickBot="1" x14ac:dyDescent="0.3">
      <c r="A5" s="12">
        <v>1</v>
      </c>
      <c r="B5" s="13">
        <v>2</v>
      </c>
      <c r="C5" s="145">
        <v>3</v>
      </c>
      <c r="D5" s="160"/>
      <c r="E5" s="146"/>
      <c r="F5" s="145">
        <v>4</v>
      </c>
      <c r="G5" s="160"/>
      <c r="H5" s="146"/>
      <c r="I5" s="145">
        <v>5</v>
      </c>
      <c r="J5" s="160"/>
      <c r="K5" s="146"/>
      <c r="L5" s="145">
        <v>5</v>
      </c>
      <c r="M5" s="160"/>
      <c r="N5" s="146"/>
      <c r="O5" s="145">
        <v>6</v>
      </c>
      <c r="P5" s="146"/>
      <c r="Q5" s="13">
        <v>7</v>
      </c>
      <c r="R5" s="13">
        <v>8</v>
      </c>
      <c r="S5" s="145">
        <v>9</v>
      </c>
      <c r="T5" s="146"/>
      <c r="U5" s="145">
        <v>10</v>
      </c>
      <c r="V5" s="146"/>
    </row>
    <row r="6" spans="1:22" ht="78.75" x14ac:dyDescent="0.25">
      <c r="A6" s="147">
        <v>1</v>
      </c>
      <c r="B6" s="14" t="s">
        <v>9</v>
      </c>
      <c r="C6" s="149">
        <v>317301.98499999999</v>
      </c>
      <c r="D6" s="150"/>
      <c r="E6" s="151"/>
      <c r="F6" s="149">
        <v>47660.188000000002</v>
      </c>
      <c r="G6" s="150"/>
      <c r="H6" s="151"/>
      <c r="I6" s="149">
        <v>63913.843999999997</v>
      </c>
      <c r="J6" s="150"/>
      <c r="K6" s="151"/>
      <c r="L6" s="149">
        <v>59505.506000000001</v>
      </c>
      <c r="M6" s="150"/>
      <c r="N6" s="151"/>
      <c r="O6" s="149">
        <v>43586.195</v>
      </c>
      <c r="P6" s="151"/>
      <c r="Q6" s="155">
        <v>81980.255999999994</v>
      </c>
      <c r="R6" s="155">
        <v>13118</v>
      </c>
      <c r="S6" s="149">
        <v>7538</v>
      </c>
      <c r="T6" s="151"/>
      <c r="U6" s="133"/>
      <c r="V6" s="135"/>
    </row>
    <row r="7" spans="1:22" ht="63.75" thickBot="1" x14ac:dyDescent="0.3">
      <c r="A7" s="148"/>
      <c r="B7" s="15" t="s">
        <v>10</v>
      </c>
      <c r="C7" s="152"/>
      <c r="D7" s="153"/>
      <c r="E7" s="154"/>
      <c r="F7" s="152"/>
      <c r="G7" s="153"/>
      <c r="H7" s="154"/>
      <c r="I7" s="152"/>
      <c r="J7" s="153"/>
      <c r="K7" s="154"/>
      <c r="L7" s="152"/>
      <c r="M7" s="153"/>
      <c r="N7" s="154"/>
      <c r="O7" s="152"/>
      <c r="P7" s="154"/>
      <c r="Q7" s="156"/>
      <c r="R7" s="156"/>
      <c r="S7" s="152"/>
      <c r="T7" s="154"/>
      <c r="U7" s="136"/>
      <c r="V7" s="138"/>
    </row>
    <row r="8" spans="1:22" ht="48" thickBot="1" x14ac:dyDescent="0.3">
      <c r="A8" s="16">
        <v>2</v>
      </c>
      <c r="B8" s="17" t="s">
        <v>11</v>
      </c>
      <c r="C8" s="163">
        <v>9025.9789999999994</v>
      </c>
      <c r="D8" s="164"/>
      <c r="E8" s="165"/>
      <c r="F8" s="163">
        <v>2394.3000000000002</v>
      </c>
      <c r="G8" s="164"/>
      <c r="H8" s="165"/>
      <c r="I8" s="163">
        <v>3197.91</v>
      </c>
      <c r="J8" s="164"/>
      <c r="K8" s="165"/>
      <c r="L8" s="163">
        <v>2073.3000000000002</v>
      </c>
      <c r="M8" s="164"/>
      <c r="N8" s="165"/>
      <c r="O8" s="163">
        <v>683.3</v>
      </c>
      <c r="P8" s="165"/>
      <c r="Q8" s="18">
        <v>677.16899999999998</v>
      </c>
      <c r="R8" s="18">
        <v>0</v>
      </c>
      <c r="S8" s="163">
        <v>0</v>
      </c>
      <c r="T8" s="165"/>
      <c r="U8" s="161"/>
      <c r="V8" s="162"/>
    </row>
    <row r="9" spans="1:22" ht="48" thickBot="1" x14ac:dyDescent="0.3">
      <c r="A9" s="16">
        <v>3</v>
      </c>
      <c r="B9" s="17" t="s">
        <v>12</v>
      </c>
      <c r="C9" s="163">
        <v>32760.870999999999</v>
      </c>
      <c r="D9" s="164"/>
      <c r="E9" s="165"/>
      <c r="F9" s="163">
        <v>9688.2000000000007</v>
      </c>
      <c r="G9" s="164"/>
      <c r="H9" s="165"/>
      <c r="I9" s="163">
        <v>8788.48</v>
      </c>
      <c r="J9" s="164"/>
      <c r="K9" s="165"/>
      <c r="L9" s="163">
        <v>7940.23</v>
      </c>
      <c r="M9" s="164"/>
      <c r="N9" s="165"/>
      <c r="O9" s="163">
        <v>4169.83</v>
      </c>
      <c r="P9" s="165"/>
      <c r="Q9" s="18">
        <v>2132.1309999999999</v>
      </c>
      <c r="R9" s="18">
        <v>21</v>
      </c>
      <c r="S9" s="163">
        <v>21</v>
      </c>
      <c r="T9" s="165"/>
      <c r="U9" s="161"/>
      <c r="V9" s="162"/>
    </row>
    <row r="10" spans="1:22" ht="48" thickBot="1" x14ac:dyDescent="0.3">
      <c r="A10" s="16">
        <v>4</v>
      </c>
      <c r="B10" s="17" t="s">
        <v>13</v>
      </c>
      <c r="C10" s="163">
        <v>275515.13900000002</v>
      </c>
      <c r="D10" s="164"/>
      <c r="E10" s="165"/>
      <c r="F10" s="163">
        <v>35577.688000000002</v>
      </c>
      <c r="G10" s="164"/>
      <c r="H10" s="165"/>
      <c r="I10" s="163">
        <v>51927.453999999998</v>
      </c>
      <c r="J10" s="164"/>
      <c r="K10" s="165"/>
      <c r="L10" s="163">
        <v>49491.976000000002</v>
      </c>
      <c r="M10" s="164"/>
      <c r="N10" s="165"/>
      <c r="O10" s="163">
        <v>38733.065000000002</v>
      </c>
      <c r="P10" s="165"/>
      <c r="Q10" s="18">
        <v>79170.956000000006</v>
      </c>
      <c r="R10" s="18">
        <v>13097</v>
      </c>
      <c r="S10" s="163">
        <v>7517</v>
      </c>
      <c r="T10" s="165"/>
      <c r="U10" s="161"/>
      <c r="V10" s="162"/>
    </row>
    <row r="11" spans="1:22" ht="95.25" thickBot="1" x14ac:dyDescent="0.3">
      <c r="A11" s="16">
        <v>5</v>
      </c>
      <c r="B11" s="17" t="s">
        <v>14</v>
      </c>
      <c r="C11" s="163">
        <v>17412.900000000001</v>
      </c>
      <c r="D11" s="164"/>
      <c r="E11" s="165"/>
      <c r="F11" s="163">
        <v>2936.8</v>
      </c>
      <c r="G11" s="164"/>
      <c r="H11" s="165"/>
      <c r="I11" s="163">
        <v>910.6</v>
      </c>
      <c r="J11" s="164"/>
      <c r="K11" s="165"/>
      <c r="L11" s="163">
        <v>3000</v>
      </c>
      <c r="M11" s="164"/>
      <c r="N11" s="165"/>
      <c r="O11" s="163">
        <v>1380.3</v>
      </c>
      <c r="P11" s="165"/>
      <c r="Q11" s="18">
        <v>3185.2</v>
      </c>
      <c r="R11" s="18">
        <v>3000</v>
      </c>
      <c r="S11" s="163">
        <v>3000</v>
      </c>
      <c r="T11" s="165"/>
      <c r="U11" s="161"/>
      <c r="V11" s="162"/>
    </row>
    <row r="12" spans="1:22" ht="409.6" thickBot="1" x14ac:dyDescent="0.3">
      <c r="A12" s="16">
        <v>6</v>
      </c>
      <c r="B12" s="15" t="s">
        <v>15</v>
      </c>
      <c r="C12" s="163">
        <v>8402</v>
      </c>
      <c r="D12" s="164"/>
      <c r="E12" s="165"/>
      <c r="F12" s="163">
        <v>930</v>
      </c>
      <c r="G12" s="164"/>
      <c r="H12" s="165"/>
      <c r="I12" s="163">
        <v>968</v>
      </c>
      <c r="J12" s="164"/>
      <c r="K12" s="165"/>
      <c r="L12" s="163">
        <v>1125</v>
      </c>
      <c r="M12" s="164"/>
      <c r="N12" s="165"/>
      <c r="O12" s="163">
        <v>1302</v>
      </c>
      <c r="P12" s="165"/>
      <c r="Q12" s="18">
        <v>1353</v>
      </c>
      <c r="R12" s="18">
        <v>1362</v>
      </c>
      <c r="S12" s="163">
        <v>1362</v>
      </c>
      <c r="T12" s="165"/>
      <c r="U12" s="161"/>
      <c r="V12" s="162"/>
    </row>
    <row r="13" spans="1:22" ht="48" thickBot="1" x14ac:dyDescent="0.3">
      <c r="A13" s="16">
        <v>7</v>
      </c>
      <c r="B13" s="17" t="s">
        <v>13</v>
      </c>
      <c r="C13" s="163">
        <v>8402</v>
      </c>
      <c r="D13" s="164"/>
      <c r="E13" s="165"/>
      <c r="F13" s="163">
        <v>930</v>
      </c>
      <c r="G13" s="164"/>
      <c r="H13" s="165"/>
      <c r="I13" s="163">
        <v>968</v>
      </c>
      <c r="J13" s="164"/>
      <c r="K13" s="165"/>
      <c r="L13" s="163">
        <v>1125</v>
      </c>
      <c r="M13" s="164"/>
      <c r="N13" s="165"/>
      <c r="O13" s="163">
        <v>1302</v>
      </c>
      <c r="P13" s="165"/>
      <c r="Q13" s="18">
        <v>1353</v>
      </c>
      <c r="R13" s="18">
        <v>1362</v>
      </c>
      <c r="S13" s="163">
        <v>1362</v>
      </c>
      <c r="T13" s="165"/>
      <c r="U13" s="161"/>
      <c r="V13" s="162"/>
    </row>
    <row r="14" spans="1:22" ht="409.6" thickBot="1" x14ac:dyDescent="0.3">
      <c r="A14" s="16">
        <v>8</v>
      </c>
      <c r="B14" s="15" t="s">
        <v>16</v>
      </c>
      <c r="C14" s="163">
        <v>477.5</v>
      </c>
      <c r="D14" s="164"/>
      <c r="E14" s="165"/>
      <c r="F14" s="163">
        <v>96.5</v>
      </c>
      <c r="G14" s="164"/>
      <c r="H14" s="165"/>
      <c r="I14" s="163">
        <v>76</v>
      </c>
      <c r="J14" s="164"/>
      <c r="K14" s="165"/>
      <c r="L14" s="163">
        <v>45</v>
      </c>
      <c r="M14" s="164"/>
      <c r="N14" s="165"/>
      <c r="O14" s="163">
        <v>50</v>
      </c>
      <c r="P14" s="165"/>
      <c r="Q14" s="18">
        <v>100</v>
      </c>
      <c r="R14" s="18">
        <v>55</v>
      </c>
      <c r="S14" s="163">
        <v>55</v>
      </c>
      <c r="T14" s="165"/>
      <c r="U14" s="161"/>
      <c r="V14" s="162"/>
    </row>
    <row r="15" spans="1:22" ht="48" thickBot="1" x14ac:dyDescent="0.3">
      <c r="A15" s="16">
        <v>9</v>
      </c>
      <c r="B15" s="17" t="s">
        <v>13</v>
      </c>
      <c r="C15" s="163">
        <v>477.5</v>
      </c>
      <c r="D15" s="164"/>
      <c r="E15" s="165"/>
      <c r="F15" s="163">
        <v>96.5</v>
      </c>
      <c r="G15" s="164"/>
      <c r="H15" s="165"/>
      <c r="I15" s="163">
        <v>76</v>
      </c>
      <c r="J15" s="164"/>
      <c r="K15" s="165"/>
      <c r="L15" s="163">
        <v>45</v>
      </c>
      <c r="M15" s="164"/>
      <c r="N15" s="165"/>
      <c r="O15" s="163">
        <v>50</v>
      </c>
      <c r="P15" s="165"/>
      <c r="Q15" s="18">
        <v>100</v>
      </c>
      <c r="R15" s="18">
        <v>55</v>
      </c>
      <c r="S15" s="163">
        <v>55</v>
      </c>
      <c r="T15" s="165"/>
      <c r="U15" s="161"/>
      <c r="V15" s="162"/>
    </row>
    <row r="16" spans="1:22" ht="300" thickBot="1" x14ac:dyDescent="0.3">
      <c r="A16" s="16">
        <v>10</v>
      </c>
      <c r="B16" s="15" t="s">
        <v>17</v>
      </c>
      <c r="C16" s="163">
        <v>146344.679</v>
      </c>
      <c r="D16" s="164"/>
      <c r="E16" s="165"/>
      <c r="F16" s="163">
        <v>31890.531999999999</v>
      </c>
      <c r="G16" s="164"/>
      <c r="H16" s="165"/>
      <c r="I16" s="163">
        <v>43539.294000000002</v>
      </c>
      <c r="J16" s="164"/>
      <c r="K16" s="165"/>
      <c r="L16" s="163">
        <v>31493.531999999999</v>
      </c>
      <c r="M16" s="164"/>
      <c r="N16" s="165"/>
      <c r="O16" s="163">
        <v>15599.946</v>
      </c>
      <c r="P16" s="165"/>
      <c r="Q16" s="18">
        <v>15841.055</v>
      </c>
      <c r="R16" s="18">
        <v>5780.32</v>
      </c>
      <c r="S16" s="163">
        <v>2200</v>
      </c>
      <c r="T16" s="165"/>
      <c r="U16" s="161" t="s">
        <v>18</v>
      </c>
      <c r="V16" s="162"/>
    </row>
    <row r="17" spans="1:22" ht="48" thickBot="1" x14ac:dyDescent="0.3">
      <c r="A17" s="16">
        <v>11</v>
      </c>
      <c r="B17" s="17" t="s">
        <v>11</v>
      </c>
      <c r="C17" s="163">
        <v>3463.61</v>
      </c>
      <c r="D17" s="164"/>
      <c r="E17" s="165"/>
      <c r="F17" s="163">
        <v>0</v>
      </c>
      <c r="G17" s="164"/>
      <c r="H17" s="165"/>
      <c r="I17" s="163">
        <v>2177.61</v>
      </c>
      <c r="J17" s="164"/>
      <c r="K17" s="165"/>
      <c r="L17" s="163">
        <v>1286</v>
      </c>
      <c r="M17" s="164"/>
      <c r="N17" s="165"/>
      <c r="O17" s="163">
        <v>0</v>
      </c>
      <c r="P17" s="165"/>
      <c r="Q17" s="18">
        <v>0</v>
      </c>
      <c r="R17" s="18">
        <v>0</v>
      </c>
      <c r="S17" s="163">
        <v>0</v>
      </c>
      <c r="T17" s="165"/>
      <c r="U17" s="166"/>
      <c r="V17" s="167"/>
    </row>
    <row r="18" spans="1:22" ht="48" thickBot="1" x14ac:dyDescent="0.3">
      <c r="A18" s="16">
        <v>12</v>
      </c>
      <c r="B18" s="17" t="s">
        <v>12</v>
      </c>
      <c r="C18" s="163">
        <v>20092.21</v>
      </c>
      <c r="D18" s="164"/>
      <c r="E18" s="165"/>
      <c r="F18" s="163">
        <v>4600</v>
      </c>
      <c r="G18" s="164"/>
      <c r="H18" s="165"/>
      <c r="I18" s="163">
        <v>6746.08</v>
      </c>
      <c r="J18" s="164"/>
      <c r="K18" s="165"/>
      <c r="L18" s="163">
        <v>6489.23</v>
      </c>
      <c r="M18" s="164"/>
      <c r="N18" s="165"/>
      <c r="O18" s="163">
        <v>2256.9</v>
      </c>
      <c r="P18" s="165"/>
      <c r="Q18" s="18">
        <v>0</v>
      </c>
      <c r="R18" s="18">
        <v>0</v>
      </c>
      <c r="S18" s="163">
        <v>0</v>
      </c>
      <c r="T18" s="165"/>
      <c r="U18" s="161" t="s">
        <v>19</v>
      </c>
      <c r="V18" s="162"/>
    </row>
    <row r="19" spans="1:22" ht="48" thickBot="1" x14ac:dyDescent="0.3">
      <c r="A19" s="16">
        <v>13</v>
      </c>
      <c r="B19" s="17" t="s">
        <v>13</v>
      </c>
      <c r="C19" s="163">
        <v>122788.859</v>
      </c>
      <c r="D19" s="164"/>
      <c r="E19" s="165"/>
      <c r="F19" s="163">
        <v>27290.531999999999</v>
      </c>
      <c r="G19" s="164"/>
      <c r="H19" s="165"/>
      <c r="I19" s="163">
        <v>34615.603999999999</v>
      </c>
      <c r="J19" s="164"/>
      <c r="K19" s="165"/>
      <c r="L19" s="163">
        <v>23718.302</v>
      </c>
      <c r="M19" s="164"/>
      <c r="N19" s="165"/>
      <c r="O19" s="163">
        <v>13343.046</v>
      </c>
      <c r="P19" s="165"/>
      <c r="Q19" s="18">
        <v>15841.055</v>
      </c>
      <c r="R19" s="18">
        <v>5780.32</v>
      </c>
      <c r="S19" s="163">
        <v>2200</v>
      </c>
      <c r="T19" s="165"/>
      <c r="U19" s="161" t="s">
        <v>18</v>
      </c>
      <c r="V19" s="162"/>
    </row>
    <row r="20" spans="1:22" ht="142.5" thickBot="1" x14ac:dyDescent="0.3">
      <c r="A20" s="16">
        <v>14</v>
      </c>
      <c r="B20" s="15" t="s">
        <v>20</v>
      </c>
      <c r="C20" s="163">
        <v>133936.57699999999</v>
      </c>
      <c r="D20" s="164"/>
      <c r="E20" s="165"/>
      <c r="F20" s="163">
        <v>6410.6559999999999</v>
      </c>
      <c r="G20" s="164"/>
      <c r="H20" s="165"/>
      <c r="I20" s="163">
        <v>14767.85</v>
      </c>
      <c r="J20" s="164"/>
      <c r="K20" s="165"/>
      <c r="L20" s="168">
        <v>23103.673999999999</v>
      </c>
      <c r="M20" s="169"/>
      <c r="N20" s="170"/>
      <c r="O20" s="163">
        <v>22169.219000000001</v>
      </c>
      <c r="P20" s="165"/>
      <c r="Q20" s="18">
        <v>59485.178</v>
      </c>
      <c r="R20" s="18">
        <v>5000</v>
      </c>
      <c r="S20" s="163">
        <v>3000</v>
      </c>
      <c r="T20" s="165"/>
      <c r="U20" s="161" t="s">
        <v>18</v>
      </c>
      <c r="V20" s="162"/>
    </row>
    <row r="21" spans="1:22" ht="48" thickBot="1" x14ac:dyDescent="0.3">
      <c r="A21" s="16">
        <v>15</v>
      </c>
      <c r="B21" s="17" t="s">
        <v>12</v>
      </c>
      <c r="C21" s="163">
        <v>0</v>
      </c>
      <c r="D21" s="164"/>
      <c r="E21" s="165"/>
      <c r="F21" s="163">
        <v>0</v>
      </c>
      <c r="G21" s="164"/>
      <c r="H21" s="165"/>
      <c r="I21" s="163">
        <v>0</v>
      </c>
      <c r="J21" s="164"/>
      <c r="K21" s="165"/>
      <c r="L21" s="163">
        <v>0</v>
      </c>
      <c r="M21" s="164"/>
      <c r="N21" s="165"/>
      <c r="O21" s="163">
        <v>0</v>
      </c>
      <c r="P21" s="165"/>
      <c r="Q21" s="18">
        <v>0</v>
      </c>
      <c r="R21" s="18">
        <v>0</v>
      </c>
      <c r="S21" s="163">
        <v>0</v>
      </c>
      <c r="T21" s="165"/>
      <c r="U21" s="161" t="s">
        <v>19</v>
      </c>
      <c r="V21" s="162"/>
    </row>
    <row r="22" spans="1:22" ht="48" thickBot="1" x14ac:dyDescent="0.3">
      <c r="A22" s="16">
        <v>16</v>
      </c>
      <c r="B22" s="17" t="s">
        <v>13</v>
      </c>
      <c r="C22" s="163">
        <v>133936.57699999999</v>
      </c>
      <c r="D22" s="164"/>
      <c r="E22" s="165"/>
      <c r="F22" s="163">
        <v>6410.6559999999999</v>
      </c>
      <c r="G22" s="164"/>
      <c r="H22" s="165"/>
      <c r="I22" s="163">
        <v>14767.85</v>
      </c>
      <c r="J22" s="164"/>
      <c r="K22" s="165"/>
      <c r="L22" s="163">
        <v>23103.673999999999</v>
      </c>
      <c r="M22" s="164"/>
      <c r="N22" s="165"/>
      <c r="O22" s="163">
        <v>22169.219000000001</v>
      </c>
      <c r="P22" s="165"/>
      <c r="Q22" s="18">
        <v>59485.178</v>
      </c>
      <c r="R22" s="18">
        <v>5000</v>
      </c>
      <c r="S22" s="163">
        <v>3000</v>
      </c>
      <c r="T22" s="165"/>
      <c r="U22" s="161" t="s">
        <v>19</v>
      </c>
      <c r="V22" s="162"/>
    </row>
    <row r="23" spans="1:22" ht="142.5" thickBot="1" x14ac:dyDescent="0.3">
      <c r="A23" s="16">
        <v>17</v>
      </c>
      <c r="B23" s="17" t="s">
        <v>21</v>
      </c>
      <c r="C23" s="163">
        <v>115103.868</v>
      </c>
      <c r="D23" s="164"/>
      <c r="E23" s="165"/>
      <c r="F23" s="163">
        <v>4856.2560000000003</v>
      </c>
      <c r="G23" s="164"/>
      <c r="H23" s="165"/>
      <c r="I23" s="163">
        <v>12171.8</v>
      </c>
      <c r="J23" s="164"/>
      <c r="K23" s="165"/>
      <c r="L23" s="163">
        <v>19245.204000000002</v>
      </c>
      <c r="M23" s="164"/>
      <c r="N23" s="165"/>
      <c r="O23" s="163">
        <v>17308.73</v>
      </c>
      <c r="P23" s="165"/>
      <c r="Q23" s="18">
        <v>53521.877999999997</v>
      </c>
      <c r="R23" s="18">
        <v>5000</v>
      </c>
      <c r="S23" s="163">
        <v>3000</v>
      </c>
      <c r="T23" s="165"/>
      <c r="U23" s="161" t="s">
        <v>18</v>
      </c>
      <c r="V23" s="162"/>
    </row>
    <row r="24" spans="1:22" ht="300" thickBot="1" x14ac:dyDescent="0.3">
      <c r="A24" s="16">
        <v>18</v>
      </c>
      <c r="B24" s="17" t="s">
        <v>22</v>
      </c>
      <c r="C24" s="163">
        <v>24206.1</v>
      </c>
      <c r="D24" s="164"/>
      <c r="E24" s="165"/>
      <c r="F24" s="163">
        <v>8332.5</v>
      </c>
      <c r="G24" s="164"/>
      <c r="H24" s="165"/>
      <c r="I24" s="163">
        <v>3962.7</v>
      </c>
      <c r="J24" s="164"/>
      <c r="K24" s="165"/>
      <c r="L24" s="163">
        <v>3138.3</v>
      </c>
      <c r="M24" s="164"/>
      <c r="N24" s="165"/>
      <c r="O24" s="163">
        <v>3221.3</v>
      </c>
      <c r="P24" s="165"/>
      <c r="Q24" s="18">
        <v>3709.3</v>
      </c>
      <c r="R24" s="18">
        <v>921</v>
      </c>
      <c r="S24" s="163">
        <v>921</v>
      </c>
      <c r="T24" s="165"/>
      <c r="U24" s="161" t="s">
        <v>18</v>
      </c>
      <c r="V24" s="162"/>
    </row>
    <row r="25" spans="1:22" ht="48" thickBot="1" x14ac:dyDescent="0.3">
      <c r="A25" s="16">
        <v>19</v>
      </c>
      <c r="B25" s="17" t="s">
        <v>11</v>
      </c>
      <c r="C25" s="163">
        <v>5562.3689999999997</v>
      </c>
      <c r="D25" s="164"/>
      <c r="E25" s="165"/>
      <c r="F25" s="163">
        <v>2394.3000000000002</v>
      </c>
      <c r="G25" s="164"/>
      <c r="H25" s="165"/>
      <c r="I25" s="163">
        <v>1020.3</v>
      </c>
      <c r="J25" s="164"/>
      <c r="K25" s="165"/>
      <c r="L25" s="163">
        <v>787.3</v>
      </c>
      <c r="M25" s="164"/>
      <c r="N25" s="165"/>
      <c r="O25" s="163">
        <v>683.3</v>
      </c>
      <c r="P25" s="165"/>
      <c r="Q25" s="18">
        <v>677.16899999999998</v>
      </c>
      <c r="R25" s="18">
        <v>0</v>
      </c>
      <c r="S25" s="163">
        <v>0</v>
      </c>
      <c r="T25" s="165"/>
      <c r="U25" s="161"/>
      <c r="V25" s="162"/>
    </row>
    <row r="26" spans="1:22" ht="48" thickBot="1" x14ac:dyDescent="0.3">
      <c r="A26" s="16">
        <v>20</v>
      </c>
      <c r="B26" s="17" t="s">
        <v>12</v>
      </c>
      <c r="C26" s="163">
        <v>12593.731</v>
      </c>
      <c r="D26" s="164"/>
      <c r="E26" s="165"/>
      <c r="F26" s="163">
        <v>5088.2</v>
      </c>
      <c r="G26" s="164"/>
      <c r="H26" s="165"/>
      <c r="I26" s="163">
        <v>2042.4</v>
      </c>
      <c r="J26" s="164"/>
      <c r="K26" s="165"/>
      <c r="L26" s="163">
        <v>1451</v>
      </c>
      <c r="M26" s="164"/>
      <c r="N26" s="165"/>
      <c r="O26" s="163">
        <v>1838</v>
      </c>
      <c r="P26" s="165"/>
      <c r="Q26" s="18">
        <v>2132.1309999999999</v>
      </c>
      <c r="R26" s="18">
        <v>21</v>
      </c>
      <c r="S26" s="163">
        <v>21</v>
      </c>
      <c r="T26" s="165"/>
      <c r="U26" s="161" t="s">
        <v>19</v>
      </c>
      <c r="V26" s="162"/>
    </row>
    <row r="27" spans="1:22" ht="48" thickBot="1" x14ac:dyDescent="0.3">
      <c r="A27" s="16">
        <v>21</v>
      </c>
      <c r="B27" s="17" t="s">
        <v>13</v>
      </c>
      <c r="C27" s="163">
        <v>6050</v>
      </c>
      <c r="D27" s="164"/>
      <c r="E27" s="165"/>
      <c r="F27" s="163">
        <v>850</v>
      </c>
      <c r="G27" s="164"/>
      <c r="H27" s="165"/>
      <c r="I27" s="163">
        <v>900</v>
      </c>
      <c r="J27" s="164"/>
      <c r="K27" s="165"/>
      <c r="L27" s="163">
        <v>900</v>
      </c>
      <c r="M27" s="164"/>
      <c r="N27" s="165"/>
      <c r="O27" s="163">
        <v>700</v>
      </c>
      <c r="P27" s="165"/>
      <c r="Q27" s="18">
        <v>900</v>
      </c>
      <c r="R27" s="18">
        <v>900</v>
      </c>
      <c r="S27" s="163">
        <v>900</v>
      </c>
      <c r="T27" s="165"/>
      <c r="U27" s="161" t="s">
        <v>19</v>
      </c>
      <c r="V27" s="162"/>
    </row>
    <row r="28" spans="1:22" ht="95.25" thickBot="1" x14ac:dyDescent="0.3">
      <c r="A28" s="16">
        <v>22</v>
      </c>
      <c r="B28" s="17" t="s">
        <v>14</v>
      </c>
      <c r="C28" s="163">
        <v>17412.900000000001</v>
      </c>
      <c r="D28" s="164"/>
      <c r="E28" s="165"/>
      <c r="F28" s="163">
        <v>2936.8</v>
      </c>
      <c r="G28" s="164"/>
      <c r="H28" s="165"/>
      <c r="I28" s="163">
        <v>910.6</v>
      </c>
      <c r="J28" s="164"/>
      <c r="K28" s="165"/>
      <c r="L28" s="163">
        <v>3000</v>
      </c>
      <c r="M28" s="164"/>
      <c r="N28" s="165"/>
      <c r="O28" s="163">
        <v>1380.3</v>
      </c>
      <c r="P28" s="165"/>
      <c r="Q28" s="18">
        <v>3185.2</v>
      </c>
      <c r="R28" s="18">
        <v>3000</v>
      </c>
      <c r="S28" s="163">
        <v>3000</v>
      </c>
      <c r="T28" s="165"/>
      <c r="U28" s="161" t="s">
        <v>18</v>
      </c>
      <c r="V28" s="162"/>
    </row>
    <row r="29" spans="1:22" ht="237" thickBot="1" x14ac:dyDescent="0.3">
      <c r="A29" s="16">
        <v>23</v>
      </c>
      <c r="B29" s="15" t="s">
        <v>23</v>
      </c>
      <c r="C29" s="163">
        <v>3935.453</v>
      </c>
      <c r="D29" s="164"/>
      <c r="E29" s="165"/>
      <c r="F29" s="163">
        <v>0</v>
      </c>
      <c r="G29" s="164"/>
      <c r="H29" s="165"/>
      <c r="I29" s="163">
        <v>600</v>
      </c>
      <c r="J29" s="164"/>
      <c r="K29" s="165"/>
      <c r="L29" s="163">
        <v>600</v>
      </c>
      <c r="M29" s="164"/>
      <c r="N29" s="165"/>
      <c r="O29" s="163">
        <v>1243.73</v>
      </c>
      <c r="P29" s="165"/>
      <c r="Q29" s="18">
        <v>1491.723</v>
      </c>
      <c r="R29" s="18">
        <v>0</v>
      </c>
      <c r="S29" s="163">
        <v>0</v>
      </c>
      <c r="T29" s="165"/>
      <c r="U29" s="161" t="s">
        <v>18</v>
      </c>
      <c r="V29" s="162"/>
    </row>
    <row r="30" spans="1:22" ht="48" thickBot="1" x14ac:dyDescent="0.3">
      <c r="A30" s="16">
        <v>25</v>
      </c>
      <c r="B30" s="17" t="s">
        <v>12</v>
      </c>
      <c r="C30" s="163">
        <v>74.930000000000007</v>
      </c>
      <c r="D30" s="164"/>
      <c r="E30" s="165"/>
      <c r="F30" s="171"/>
      <c r="G30" s="172"/>
      <c r="H30" s="173"/>
      <c r="I30" s="171"/>
      <c r="J30" s="172"/>
      <c r="K30" s="173"/>
      <c r="L30" s="171"/>
      <c r="M30" s="172"/>
      <c r="N30" s="173"/>
      <c r="O30" s="163">
        <v>74.930000000000007</v>
      </c>
      <c r="P30" s="165"/>
      <c r="Q30" s="19"/>
      <c r="R30" s="19"/>
      <c r="S30" s="171"/>
      <c r="T30" s="173"/>
      <c r="U30" s="161" t="s">
        <v>18</v>
      </c>
      <c r="V30" s="162"/>
    </row>
    <row r="31" spans="1:22" ht="48" thickBot="1" x14ac:dyDescent="0.3">
      <c r="A31" s="16">
        <v>26</v>
      </c>
      <c r="B31" s="17" t="s">
        <v>13</v>
      </c>
      <c r="C31" s="163">
        <v>3860.5230000000001</v>
      </c>
      <c r="D31" s="164"/>
      <c r="E31" s="165"/>
      <c r="F31" s="163">
        <v>0</v>
      </c>
      <c r="G31" s="164"/>
      <c r="H31" s="165"/>
      <c r="I31" s="163">
        <v>600</v>
      </c>
      <c r="J31" s="164"/>
      <c r="K31" s="165"/>
      <c r="L31" s="163">
        <v>600</v>
      </c>
      <c r="M31" s="164"/>
      <c r="N31" s="165"/>
      <c r="O31" s="163">
        <v>1168.8</v>
      </c>
      <c r="P31" s="165"/>
      <c r="Q31" s="18">
        <v>1491.723</v>
      </c>
      <c r="R31" s="18">
        <v>0</v>
      </c>
      <c r="S31" s="163">
        <v>0</v>
      </c>
      <c r="T31" s="165"/>
      <c r="U31" s="161" t="s">
        <v>18</v>
      </c>
      <c r="V31" s="162"/>
    </row>
    <row r="32" spans="1:22" ht="95.25" thickBot="1" x14ac:dyDescent="0.3">
      <c r="A32" s="16" t="s">
        <v>24</v>
      </c>
      <c r="B32" s="17" t="s">
        <v>14</v>
      </c>
      <c r="C32" s="163"/>
      <c r="D32" s="164"/>
      <c r="E32" s="165"/>
      <c r="F32" s="163"/>
      <c r="G32" s="164"/>
      <c r="H32" s="165"/>
      <c r="I32" s="163"/>
      <c r="J32" s="164"/>
      <c r="K32" s="165"/>
      <c r="L32" s="163"/>
      <c r="M32" s="164"/>
      <c r="N32" s="165"/>
      <c r="O32" s="163"/>
      <c r="P32" s="165"/>
      <c r="Q32" s="18"/>
      <c r="R32" s="18"/>
      <c r="S32" s="163"/>
      <c r="T32" s="165"/>
      <c r="U32" s="161"/>
      <c r="V32" s="162"/>
    </row>
    <row r="33" spans="1:22" ht="31.5" customHeight="1" thickBot="1" x14ac:dyDescent="0.3">
      <c r="A33" s="20"/>
      <c r="B33" s="161" t="s">
        <v>25</v>
      </c>
      <c r="C33" s="174"/>
      <c r="D33" s="174"/>
      <c r="E33" s="174"/>
      <c r="F33" s="174"/>
      <c r="G33" s="174"/>
      <c r="H33" s="174"/>
      <c r="I33" s="174"/>
      <c r="J33" s="174"/>
      <c r="K33" s="174"/>
      <c r="L33" s="174"/>
      <c r="M33" s="174"/>
      <c r="N33" s="174"/>
      <c r="O33" s="174"/>
      <c r="P33" s="174"/>
      <c r="Q33" s="174"/>
      <c r="R33" s="174"/>
      <c r="S33" s="174"/>
      <c r="T33" s="174"/>
      <c r="U33" s="162"/>
      <c r="V33" s="10"/>
    </row>
    <row r="34" spans="1:22" ht="47.25" customHeight="1" x14ac:dyDescent="0.25">
      <c r="A34" s="147">
        <v>27</v>
      </c>
      <c r="B34" s="175" t="s">
        <v>26</v>
      </c>
      <c r="C34" s="176"/>
      <c r="D34" s="149">
        <v>8402</v>
      </c>
      <c r="E34" s="150"/>
      <c r="F34" s="151"/>
      <c r="G34" s="149">
        <v>930</v>
      </c>
      <c r="H34" s="150"/>
      <c r="I34" s="151"/>
      <c r="J34" s="149">
        <v>968</v>
      </c>
      <c r="K34" s="150"/>
      <c r="L34" s="151"/>
      <c r="M34" s="149">
        <v>1125</v>
      </c>
      <c r="N34" s="150"/>
      <c r="O34" s="151"/>
      <c r="P34" s="155">
        <v>1302</v>
      </c>
      <c r="Q34" s="155">
        <v>1353</v>
      </c>
      <c r="R34" s="155">
        <v>1362</v>
      </c>
      <c r="S34" s="149">
        <v>1362</v>
      </c>
      <c r="T34" s="151"/>
      <c r="U34" s="147" t="s">
        <v>19</v>
      </c>
      <c r="V34" s="143"/>
    </row>
    <row r="35" spans="1:22" ht="16.5" thickBot="1" x14ac:dyDescent="0.3">
      <c r="A35" s="148"/>
      <c r="B35" s="177" t="s">
        <v>27</v>
      </c>
      <c r="C35" s="178"/>
      <c r="D35" s="152"/>
      <c r="E35" s="153"/>
      <c r="F35" s="154"/>
      <c r="G35" s="152"/>
      <c r="H35" s="153"/>
      <c r="I35" s="154"/>
      <c r="J35" s="152"/>
      <c r="K35" s="153"/>
      <c r="L35" s="154"/>
      <c r="M35" s="152"/>
      <c r="N35" s="153"/>
      <c r="O35" s="154"/>
      <c r="P35" s="156"/>
      <c r="Q35" s="156"/>
      <c r="R35" s="156"/>
      <c r="S35" s="152"/>
      <c r="T35" s="154"/>
      <c r="U35" s="148"/>
      <c r="V35" s="143"/>
    </row>
    <row r="36" spans="1:22" ht="16.5" thickBot="1" x14ac:dyDescent="0.3">
      <c r="A36" s="16">
        <v>28</v>
      </c>
      <c r="B36" s="179" t="s">
        <v>13</v>
      </c>
      <c r="C36" s="181"/>
      <c r="D36" s="163">
        <v>8402</v>
      </c>
      <c r="E36" s="164"/>
      <c r="F36" s="165"/>
      <c r="G36" s="163">
        <v>930</v>
      </c>
      <c r="H36" s="164"/>
      <c r="I36" s="165"/>
      <c r="J36" s="163">
        <v>968</v>
      </c>
      <c r="K36" s="164"/>
      <c r="L36" s="165"/>
      <c r="M36" s="163">
        <v>1125</v>
      </c>
      <c r="N36" s="164"/>
      <c r="O36" s="165"/>
      <c r="P36" s="18">
        <v>1302</v>
      </c>
      <c r="Q36" s="18">
        <v>1353</v>
      </c>
      <c r="R36" s="18">
        <v>1362</v>
      </c>
      <c r="S36" s="163">
        <v>1362</v>
      </c>
      <c r="T36" s="165"/>
      <c r="U36" s="11" t="s">
        <v>19</v>
      </c>
      <c r="V36" s="10"/>
    </row>
    <row r="37" spans="1:22" ht="16.5" thickBot="1" x14ac:dyDescent="0.3">
      <c r="A37" s="16">
        <v>29</v>
      </c>
      <c r="B37" s="179" t="s">
        <v>28</v>
      </c>
      <c r="C37" s="180"/>
      <c r="D37" s="180"/>
      <c r="E37" s="180"/>
      <c r="F37" s="180"/>
      <c r="G37" s="180"/>
      <c r="H37" s="180"/>
      <c r="I37" s="180"/>
      <c r="J37" s="180"/>
      <c r="K37" s="180"/>
      <c r="L37" s="180"/>
      <c r="M37" s="180"/>
      <c r="N37" s="180"/>
      <c r="O37" s="180"/>
      <c r="P37" s="180"/>
      <c r="Q37" s="180"/>
      <c r="R37" s="180"/>
      <c r="S37" s="180"/>
      <c r="T37" s="180"/>
      <c r="U37" s="181"/>
      <c r="V37" s="10"/>
    </row>
    <row r="38" spans="1:22" ht="31.5" customHeight="1" x14ac:dyDescent="0.25">
      <c r="A38" s="147">
        <v>30</v>
      </c>
      <c r="B38" s="175" t="s">
        <v>29</v>
      </c>
      <c r="C38" s="182"/>
      <c r="D38" s="176"/>
      <c r="E38" s="149">
        <v>8402</v>
      </c>
      <c r="F38" s="150"/>
      <c r="G38" s="151"/>
      <c r="H38" s="149">
        <v>930</v>
      </c>
      <c r="I38" s="150"/>
      <c r="J38" s="151"/>
      <c r="K38" s="149">
        <v>968</v>
      </c>
      <c r="L38" s="150"/>
      <c r="M38" s="151"/>
      <c r="N38" s="149">
        <v>1125</v>
      </c>
      <c r="O38" s="151"/>
      <c r="P38" s="155">
        <v>1302</v>
      </c>
      <c r="Q38" s="155">
        <v>1353</v>
      </c>
      <c r="R38" s="155">
        <v>1362</v>
      </c>
      <c r="S38" s="149">
        <v>1362</v>
      </c>
      <c r="T38" s="151"/>
      <c r="U38" s="147" t="s">
        <v>19</v>
      </c>
      <c r="V38" s="143"/>
    </row>
    <row r="39" spans="1:22" ht="16.5" thickBot="1" x14ac:dyDescent="0.3">
      <c r="A39" s="148"/>
      <c r="B39" s="177" t="s">
        <v>30</v>
      </c>
      <c r="C39" s="183"/>
      <c r="D39" s="178"/>
      <c r="E39" s="152"/>
      <c r="F39" s="153"/>
      <c r="G39" s="154"/>
      <c r="H39" s="152"/>
      <c r="I39" s="153"/>
      <c r="J39" s="154"/>
      <c r="K39" s="152"/>
      <c r="L39" s="153"/>
      <c r="M39" s="154"/>
      <c r="N39" s="152"/>
      <c r="O39" s="154"/>
      <c r="P39" s="156"/>
      <c r="Q39" s="156"/>
      <c r="R39" s="156"/>
      <c r="S39" s="152"/>
      <c r="T39" s="154"/>
      <c r="U39" s="148"/>
      <c r="V39" s="143"/>
    </row>
    <row r="40" spans="1:22" ht="16.5" thickBot="1" x14ac:dyDescent="0.3">
      <c r="A40" s="16">
        <v>31</v>
      </c>
      <c r="B40" s="179" t="s">
        <v>13</v>
      </c>
      <c r="C40" s="180"/>
      <c r="D40" s="181"/>
      <c r="E40" s="163">
        <v>8402</v>
      </c>
      <c r="F40" s="164"/>
      <c r="G40" s="165"/>
      <c r="H40" s="163">
        <v>930</v>
      </c>
      <c r="I40" s="164"/>
      <c r="J40" s="165"/>
      <c r="K40" s="163">
        <v>968</v>
      </c>
      <c r="L40" s="164"/>
      <c r="M40" s="165"/>
      <c r="N40" s="163">
        <v>1125</v>
      </c>
      <c r="O40" s="165"/>
      <c r="P40" s="18">
        <v>1302</v>
      </c>
      <c r="Q40" s="18">
        <v>1353</v>
      </c>
      <c r="R40" s="18">
        <v>1362</v>
      </c>
      <c r="S40" s="163">
        <v>1362</v>
      </c>
      <c r="T40" s="165"/>
      <c r="U40" s="11" t="s">
        <v>19</v>
      </c>
      <c r="V40" s="10"/>
    </row>
    <row r="41" spans="1:22" ht="110.25" customHeight="1" thickBot="1" x14ac:dyDescent="0.3">
      <c r="A41" s="16">
        <v>32</v>
      </c>
      <c r="B41" s="184" t="s">
        <v>31</v>
      </c>
      <c r="C41" s="185"/>
      <c r="D41" s="186"/>
      <c r="E41" s="163"/>
      <c r="F41" s="164"/>
      <c r="G41" s="165"/>
      <c r="H41" s="163"/>
      <c r="I41" s="164"/>
      <c r="J41" s="165"/>
      <c r="K41" s="163"/>
      <c r="L41" s="164"/>
      <c r="M41" s="165"/>
      <c r="N41" s="163"/>
      <c r="O41" s="165"/>
      <c r="P41" s="18"/>
      <c r="Q41" s="18"/>
      <c r="R41" s="18"/>
      <c r="S41" s="163"/>
      <c r="T41" s="165"/>
      <c r="U41" s="11" t="s">
        <v>32</v>
      </c>
      <c r="V41" s="10"/>
    </row>
    <row r="42" spans="1:22" ht="173.25" customHeight="1" thickBot="1" x14ac:dyDescent="0.3">
      <c r="A42" s="16">
        <v>33</v>
      </c>
      <c r="B42" s="184" t="s">
        <v>33</v>
      </c>
      <c r="C42" s="185"/>
      <c r="D42" s="186"/>
      <c r="E42" s="187"/>
      <c r="F42" s="188"/>
      <c r="G42" s="189"/>
      <c r="H42" s="187"/>
      <c r="I42" s="188"/>
      <c r="J42" s="189"/>
      <c r="K42" s="187"/>
      <c r="L42" s="188"/>
      <c r="M42" s="189"/>
      <c r="N42" s="187"/>
      <c r="O42" s="189"/>
      <c r="P42" s="22"/>
      <c r="Q42" s="22"/>
      <c r="R42" s="22"/>
      <c r="S42" s="187"/>
      <c r="T42" s="189"/>
      <c r="U42" s="11" t="s">
        <v>32</v>
      </c>
      <c r="V42" s="10"/>
    </row>
    <row r="43" spans="1:22" ht="62.25" customHeight="1" x14ac:dyDescent="0.25">
      <c r="A43" s="147">
        <v>34</v>
      </c>
      <c r="B43" s="175" t="s">
        <v>34</v>
      </c>
      <c r="C43" s="182"/>
      <c r="D43" s="176"/>
      <c r="E43" s="149">
        <v>272.2</v>
      </c>
      <c r="F43" s="150"/>
      <c r="G43" s="151"/>
      <c r="H43" s="149">
        <v>37</v>
      </c>
      <c r="I43" s="150"/>
      <c r="J43" s="151"/>
      <c r="K43" s="149">
        <v>32.200000000000003</v>
      </c>
      <c r="L43" s="150"/>
      <c r="M43" s="151"/>
      <c r="N43" s="149">
        <v>43</v>
      </c>
      <c r="O43" s="151"/>
      <c r="P43" s="155">
        <v>40</v>
      </c>
      <c r="Q43" s="155">
        <v>40</v>
      </c>
      <c r="R43" s="155">
        <v>40</v>
      </c>
      <c r="S43" s="149">
        <v>40</v>
      </c>
      <c r="T43" s="151"/>
      <c r="U43" s="6" t="s">
        <v>35</v>
      </c>
      <c r="V43" s="143"/>
    </row>
    <row r="44" spans="1:22" ht="16.5" thickBot="1" x14ac:dyDescent="0.3">
      <c r="A44" s="148"/>
      <c r="B44" s="177"/>
      <c r="C44" s="183"/>
      <c r="D44" s="178"/>
      <c r="E44" s="152"/>
      <c r="F44" s="153"/>
      <c r="G44" s="154"/>
      <c r="H44" s="152"/>
      <c r="I44" s="153"/>
      <c r="J44" s="154"/>
      <c r="K44" s="152"/>
      <c r="L44" s="153"/>
      <c r="M44" s="154"/>
      <c r="N44" s="152"/>
      <c r="O44" s="154"/>
      <c r="P44" s="156"/>
      <c r="Q44" s="156"/>
      <c r="R44" s="156"/>
      <c r="S44" s="152"/>
      <c r="T44" s="154"/>
      <c r="U44" s="11" t="s">
        <v>36</v>
      </c>
      <c r="V44" s="143"/>
    </row>
    <row r="45" spans="1:22" ht="93.75" customHeight="1" x14ac:dyDescent="0.25">
      <c r="A45" s="147">
        <v>35</v>
      </c>
      <c r="B45" s="175" t="s">
        <v>37</v>
      </c>
      <c r="C45" s="182"/>
      <c r="D45" s="176"/>
      <c r="E45" s="149">
        <v>717.8</v>
      </c>
      <c r="F45" s="150"/>
      <c r="G45" s="151"/>
      <c r="H45" s="149">
        <v>95</v>
      </c>
      <c r="I45" s="150"/>
      <c r="J45" s="151"/>
      <c r="K45" s="149">
        <v>122.8</v>
      </c>
      <c r="L45" s="150"/>
      <c r="M45" s="151"/>
      <c r="N45" s="149">
        <v>100</v>
      </c>
      <c r="O45" s="151"/>
      <c r="P45" s="155">
        <v>100</v>
      </c>
      <c r="Q45" s="155">
        <v>100</v>
      </c>
      <c r="R45" s="155">
        <v>100</v>
      </c>
      <c r="S45" s="149">
        <v>100</v>
      </c>
      <c r="T45" s="151"/>
      <c r="U45" s="6" t="s">
        <v>32</v>
      </c>
      <c r="V45" s="143"/>
    </row>
    <row r="46" spans="1:22" ht="16.5" thickBot="1" x14ac:dyDescent="0.3">
      <c r="A46" s="148"/>
      <c r="B46" s="177"/>
      <c r="C46" s="183"/>
      <c r="D46" s="178"/>
      <c r="E46" s="152"/>
      <c r="F46" s="153"/>
      <c r="G46" s="154"/>
      <c r="H46" s="152"/>
      <c r="I46" s="153"/>
      <c r="J46" s="154"/>
      <c r="K46" s="152"/>
      <c r="L46" s="153"/>
      <c r="M46" s="154"/>
      <c r="N46" s="152"/>
      <c r="O46" s="154"/>
      <c r="P46" s="156"/>
      <c r="Q46" s="156"/>
      <c r="R46" s="156"/>
      <c r="S46" s="152"/>
      <c r="T46" s="154"/>
      <c r="U46" s="11" t="s">
        <v>35</v>
      </c>
      <c r="V46" s="143"/>
    </row>
    <row r="47" spans="1:22" ht="78.75" customHeight="1" thickBot="1" x14ac:dyDescent="0.3">
      <c r="A47" s="16">
        <v>36</v>
      </c>
      <c r="B47" s="184" t="s">
        <v>38</v>
      </c>
      <c r="C47" s="185"/>
      <c r="D47" s="186"/>
      <c r="E47" s="163">
        <v>2682.56</v>
      </c>
      <c r="F47" s="164"/>
      <c r="G47" s="165"/>
      <c r="H47" s="163">
        <v>529</v>
      </c>
      <c r="I47" s="164"/>
      <c r="J47" s="165"/>
      <c r="K47" s="163">
        <v>400</v>
      </c>
      <c r="L47" s="164"/>
      <c r="M47" s="165"/>
      <c r="N47" s="163">
        <v>223.56</v>
      </c>
      <c r="O47" s="165"/>
      <c r="P47" s="18">
        <v>330</v>
      </c>
      <c r="Q47" s="18">
        <v>400</v>
      </c>
      <c r="R47" s="18">
        <v>400</v>
      </c>
      <c r="S47" s="163">
        <v>400</v>
      </c>
      <c r="T47" s="165"/>
      <c r="U47" s="11" t="s">
        <v>35</v>
      </c>
      <c r="V47" s="10"/>
    </row>
    <row r="48" spans="1:22" ht="78.75" customHeight="1" thickBot="1" x14ac:dyDescent="0.3">
      <c r="A48" s="16">
        <v>37</v>
      </c>
      <c r="B48" s="184" t="s">
        <v>39</v>
      </c>
      <c r="C48" s="185"/>
      <c r="D48" s="186"/>
      <c r="E48" s="163">
        <v>1745</v>
      </c>
      <c r="F48" s="164"/>
      <c r="G48" s="165"/>
      <c r="H48" s="163">
        <v>40</v>
      </c>
      <c r="I48" s="164"/>
      <c r="J48" s="165"/>
      <c r="K48" s="163">
        <v>208</v>
      </c>
      <c r="L48" s="164"/>
      <c r="M48" s="165"/>
      <c r="N48" s="163">
        <v>277</v>
      </c>
      <c r="O48" s="165"/>
      <c r="P48" s="18">
        <v>320</v>
      </c>
      <c r="Q48" s="18">
        <v>300</v>
      </c>
      <c r="R48" s="18">
        <v>300</v>
      </c>
      <c r="S48" s="163">
        <v>300</v>
      </c>
      <c r="T48" s="165"/>
      <c r="U48" s="11" t="s">
        <v>36</v>
      </c>
      <c r="V48" s="10"/>
    </row>
    <row r="49" spans="1:22" ht="78" customHeight="1" x14ac:dyDescent="0.25">
      <c r="A49" s="147">
        <v>38</v>
      </c>
      <c r="B49" s="175" t="s">
        <v>40</v>
      </c>
      <c r="C49" s="182"/>
      <c r="D49" s="176"/>
      <c r="E49" s="149"/>
      <c r="F49" s="150"/>
      <c r="G49" s="151"/>
      <c r="H49" s="149"/>
      <c r="I49" s="150"/>
      <c r="J49" s="151"/>
      <c r="K49" s="149"/>
      <c r="L49" s="150"/>
      <c r="M49" s="151"/>
      <c r="N49" s="149"/>
      <c r="O49" s="151"/>
      <c r="P49" s="155"/>
      <c r="Q49" s="155"/>
      <c r="R49" s="155"/>
      <c r="S49" s="149"/>
      <c r="T49" s="151"/>
      <c r="U49" s="6" t="s">
        <v>35</v>
      </c>
      <c r="V49" s="143"/>
    </row>
    <row r="50" spans="1:22" ht="16.5" thickBot="1" x14ac:dyDescent="0.3">
      <c r="A50" s="148"/>
      <c r="B50" s="177"/>
      <c r="C50" s="183"/>
      <c r="D50" s="178"/>
      <c r="E50" s="152"/>
      <c r="F50" s="153"/>
      <c r="G50" s="154"/>
      <c r="H50" s="152"/>
      <c r="I50" s="153"/>
      <c r="J50" s="154"/>
      <c r="K50" s="152"/>
      <c r="L50" s="153"/>
      <c r="M50" s="154"/>
      <c r="N50" s="152"/>
      <c r="O50" s="154"/>
      <c r="P50" s="156"/>
      <c r="Q50" s="156"/>
      <c r="R50" s="156"/>
      <c r="S50" s="152"/>
      <c r="T50" s="154"/>
      <c r="U50" s="11" t="s">
        <v>36</v>
      </c>
      <c r="V50" s="143"/>
    </row>
    <row r="51" spans="1:22" ht="78" customHeight="1" x14ac:dyDescent="0.25">
      <c r="A51" s="147">
        <v>39</v>
      </c>
      <c r="B51" s="175" t="s">
        <v>41</v>
      </c>
      <c r="C51" s="182"/>
      <c r="D51" s="176"/>
      <c r="E51" s="149">
        <v>936.44</v>
      </c>
      <c r="F51" s="150"/>
      <c r="G51" s="151"/>
      <c r="H51" s="149">
        <v>110</v>
      </c>
      <c r="I51" s="150"/>
      <c r="J51" s="151"/>
      <c r="K51" s="149">
        <v>120</v>
      </c>
      <c r="L51" s="150"/>
      <c r="M51" s="151"/>
      <c r="N51" s="149">
        <v>196.44</v>
      </c>
      <c r="O51" s="151"/>
      <c r="P51" s="155">
        <v>125</v>
      </c>
      <c r="Q51" s="155">
        <v>125</v>
      </c>
      <c r="R51" s="155">
        <v>130</v>
      </c>
      <c r="S51" s="149">
        <v>130</v>
      </c>
      <c r="T51" s="151"/>
      <c r="U51" s="23">
        <v>36923</v>
      </c>
      <c r="V51" s="143"/>
    </row>
    <row r="52" spans="1:22" ht="16.5" thickBot="1" x14ac:dyDescent="0.3">
      <c r="A52" s="148"/>
      <c r="B52" s="177"/>
      <c r="C52" s="183"/>
      <c r="D52" s="178"/>
      <c r="E52" s="152"/>
      <c r="F52" s="153"/>
      <c r="G52" s="154"/>
      <c r="H52" s="152"/>
      <c r="I52" s="153"/>
      <c r="J52" s="154"/>
      <c r="K52" s="152"/>
      <c r="L52" s="153"/>
      <c r="M52" s="154"/>
      <c r="N52" s="152"/>
      <c r="O52" s="154"/>
      <c r="P52" s="156"/>
      <c r="Q52" s="156"/>
      <c r="R52" s="156"/>
      <c r="S52" s="152"/>
      <c r="T52" s="154"/>
      <c r="U52" s="11" t="s">
        <v>42</v>
      </c>
      <c r="V52" s="143"/>
    </row>
    <row r="53" spans="1:22" ht="78.75" customHeight="1" thickBot="1" x14ac:dyDescent="0.3">
      <c r="A53" s="16">
        <v>40</v>
      </c>
      <c r="B53" s="184" t="s">
        <v>43</v>
      </c>
      <c r="C53" s="185"/>
      <c r="D53" s="186"/>
      <c r="E53" s="163">
        <v>608</v>
      </c>
      <c r="F53" s="164"/>
      <c r="G53" s="165"/>
      <c r="H53" s="163">
        <v>79</v>
      </c>
      <c r="I53" s="164"/>
      <c r="J53" s="165"/>
      <c r="K53" s="163">
        <v>85</v>
      </c>
      <c r="L53" s="164"/>
      <c r="M53" s="165"/>
      <c r="N53" s="163">
        <v>85</v>
      </c>
      <c r="O53" s="165"/>
      <c r="P53" s="18">
        <v>87</v>
      </c>
      <c r="Q53" s="18">
        <v>88</v>
      </c>
      <c r="R53" s="18">
        <v>92</v>
      </c>
      <c r="S53" s="163">
        <v>92</v>
      </c>
      <c r="T53" s="165"/>
      <c r="U53" s="11" t="s">
        <v>44</v>
      </c>
      <c r="V53" s="10"/>
    </row>
    <row r="54" spans="1:22" ht="189" customHeight="1" thickBot="1" x14ac:dyDescent="0.3">
      <c r="A54" s="16">
        <v>41</v>
      </c>
      <c r="B54" s="184" t="s">
        <v>45</v>
      </c>
      <c r="C54" s="185"/>
      <c r="D54" s="186"/>
      <c r="E54" s="171"/>
      <c r="F54" s="172"/>
      <c r="G54" s="173"/>
      <c r="H54" s="171"/>
      <c r="I54" s="172"/>
      <c r="J54" s="173"/>
      <c r="K54" s="171"/>
      <c r="L54" s="172"/>
      <c r="M54" s="173"/>
      <c r="N54" s="171"/>
      <c r="O54" s="173"/>
      <c r="P54" s="19"/>
      <c r="Q54" s="19"/>
      <c r="R54" s="19"/>
      <c r="S54" s="171"/>
      <c r="T54" s="173"/>
      <c r="U54" s="11" t="s">
        <v>32</v>
      </c>
      <c r="V54" s="10"/>
    </row>
    <row r="55" spans="1:22" ht="109.5" customHeight="1" x14ac:dyDescent="0.25">
      <c r="A55" s="147">
        <v>42</v>
      </c>
      <c r="B55" s="175" t="s">
        <v>46</v>
      </c>
      <c r="C55" s="182"/>
      <c r="D55" s="176"/>
      <c r="E55" s="149">
        <v>40</v>
      </c>
      <c r="F55" s="150"/>
      <c r="G55" s="151"/>
      <c r="H55" s="149">
        <v>40</v>
      </c>
      <c r="I55" s="150"/>
      <c r="J55" s="151"/>
      <c r="K55" s="149"/>
      <c r="L55" s="150"/>
      <c r="M55" s="151"/>
      <c r="N55" s="149"/>
      <c r="O55" s="151"/>
      <c r="P55" s="155"/>
      <c r="Q55" s="155"/>
      <c r="R55" s="155"/>
      <c r="S55" s="190"/>
      <c r="T55" s="191"/>
      <c r="U55" s="6" t="s">
        <v>32</v>
      </c>
      <c r="V55" s="143"/>
    </row>
    <row r="56" spans="1:22" ht="16.5" thickBot="1" x14ac:dyDescent="0.3">
      <c r="A56" s="148"/>
      <c r="B56" s="177"/>
      <c r="C56" s="183"/>
      <c r="D56" s="178"/>
      <c r="E56" s="152"/>
      <c r="F56" s="153"/>
      <c r="G56" s="154"/>
      <c r="H56" s="152"/>
      <c r="I56" s="153"/>
      <c r="J56" s="154"/>
      <c r="K56" s="152"/>
      <c r="L56" s="153"/>
      <c r="M56" s="154"/>
      <c r="N56" s="152"/>
      <c r="O56" s="154"/>
      <c r="P56" s="156"/>
      <c r="Q56" s="156"/>
      <c r="R56" s="156"/>
      <c r="S56" s="192"/>
      <c r="T56" s="193"/>
      <c r="U56" s="11" t="s">
        <v>35</v>
      </c>
      <c r="V56" s="143"/>
    </row>
    <row r="57" spans="1:22" ht="78" customHeight="1" x14ac:dyDescent="0.25">
      <c r="A57" s="147">
        <v>43</v>
      </c>
      <c r="B57" s="175" t="s">
        <v>47</v>
      </c>
      <c r="C57" s="182"/>
      <c r="D57" s="176"/>
      <c r="E57" s="149">
        <v>1400</v>
      </c>
      <c r="F57" s="150"/>
      <c r="G57" s="151"/>
      <c r="H57" s="149"/>
      <c r="I57" s="150"/>
      <c r="J57" s="151"/>
      <c r="K57" s="149"/>
      <c r="L57" s="150"/>
      <c r="M57" s="151"/>
      <c r="N57" s="149">
        <v>200</v>
      </c>
      <c r="O57" s="151"/>
      <c r="P57" s="155">
        <v>300</v>
      </c>
      <c r="Q57" s="155">
        <v>300</v>
      </c>
      <c r="R57" s="155">
        <v>300</v>
      </c>
      <c r="S57" s="149">
        <v>300</v>
      </c>
      <c r="T57" s="151"/>
      <c r="U57" s="6" t="s">
        <v>32</v>
      </c>
      <c r="V57" s="143"/>
    </row>
    <row r="58" spans="1:22" ht="16.5" thickBot="1" x14ac:dyDescent="0.3">
      <c r="A58" s="148"/>
      <c r="B58" s="177"/>
      <c r="C58" s="183"/>
      <c r="D58" s="178"/>
      <c r="E58" s="152"/>
      <c r="F58" s="153"/>
      <c r="G58" s="154"/>
      <c r="H58" s="152"/>
      <c r="I58" s="153"/>
      <c r="J58" s="154"/>
      <c r="K58" s="152"/>
      <c r="L58" s="153"/>
      <c r="M58" s="154"/>
      <c r="N58" s="152"/>
      <c r="O58" s="154"/>
      <c r="P58" s="156"/>
      <c r="Q58" s="156"/>
      <c r="R58" s="156"/>
      <c r="S58" s="152"/>
      <c r="T58" s="154"/>
      <c r="U58" s="11" t="s">
        <v>35</v>
      </c>
      <c r="V58" s="143"/>
    </row>
    <row r="59" spans="1:22" ht="31.5" customHeight="1" thickBot="1" x14ac:dyDescent="0.3">
      <c r="A59" s="20"/>
      <c r="B59" s="161" t="s">
        <v>48</v>
      </c>
      <c r="C59" s="174"/>
      <c r="D59" s="174"/>
      <c r="E59" s="174"/>
      <c r="F59" s="174"/>
      <c r="G59" s="174"/>
      <c r="H59" s="174"/>
      <c r="I59" s="174"/>
      <c r="J59" s="174"/>
      <c r="K59" s="174"/>
      <c r="L59" s="174"/>
      <c r="M59" s="174"/>
      <c r="N59" s="174"/>
      <c r="O59" s="174"/>
      <c r="P59" s="174"/>
      <c r="Q59" s="174"/>
      <c r="R59" s="174"/>
      <c r="S59" s="174"/>
      <c r="T59" s="174"/>
      <c r="U59" s="162"/>
      <c r="V59" s="10"/>
    </row>
    <row r="60" spans="1:22" ht="31.5" customHeight="1" x14ac:dyDescent="0.25">
      <c r="A60" s="147">
        <v>43</v>
      </c>
      <c r="B60" s="175" t="s">
        <v>49</v>
      </c>
      <c r="C60" s="182"/>
      <c r="D60" s="176"/>
      <c r="E60" s="149">
        <v>477.5</v>
      </c>
      <c r="F60" s="150"/>
      <c r="G60" s="151"/>
      <c r="H60" s="149">
        <v>96.5</v>
      </c>
      <c r="I60" s="150"/>
      <c r="J60" s="151"/>
      <c r="K60" s="149">
        <v>76</v>
      </c>
      <c r="L60" s="150"/>
      <c r="M60" s="151"/>
      <c r="N60" s="149">
        <v>45</v>
      </c>
      <c r="O60" s="151"/>
      <c r="P60" s="155">
        <v>50</v>
      </c>
      <c r="Q60" s="155">
        <v>100</v>
      </c>
      <c r="R60" s="155">
        <v>55</v>
      </c>
      <c r="S60" s="149">
        <v>55</v>
      </c>
      <c r="T60" s="151"/>
      <c r="U60" s="147" t="s">
        <v>18</v>
      </c>
      <c r="V60" s="143"/>
    </row>
    <row r="61" spans="1:22" ht="16.5" thickBot="1" x14ac:dyDescent="0.3">
      <c r="A61" s="148"/>
      <c r="B61" s="177" t="s">
        <v>27</v>
      </c>
      <c r="C61" s="183"/>
      <c r="D61" s="178"/>
      <c r="E61" s="152"/>
      <c r="F61" s="153"/>
      <c r="G61" s="154"/>
      <c r="H61" s="152"/>
      <c r="I61" s="153"/>
      <c r="J61" s="154"/>
      <c r="K61" s="152"/>
      <c r="L61" s="153"/>
      <c r="M61" s="154"/>
      <c r="N61" s="152"/>
      <c r="O61" s="154"/>
      <c r="P61" s="156"/>
      <c r="Q61" s="156"/>
      <c r="R61" s="156"/>
      <c r="S61" s="152"/>
      <c r="T61" s="154"/>
      <c r="U61" s="148"/>
      <c r="V61" s="143"/>
    </row>
    <row r="62" spans="1:22" ht="16.5" thickBot="1" x14ac:dyDescent="0.3">
      <c r="A62" s="16">
        <v>44</v>
      </c>
      <c r="B62" s="179" t="s">
        <v>13</v>
      </c>
      <c r="C62" s="180"/>
      <c r="D62" s="181"/>
      <c r="E62" s="163">
        <v>477.5</v>
      </c>
      <c r="F62" s="164"/>
      <c r="G62" s="165"/>
      <c r="H62" s="163">
        <v>96.5</v>
      </c>
      <c r="I62" s="164"/>
      <c r="J62" s="165"/>
      <c r="K62" s="163">
        <v>76</v>
      </c>
      <c r="L62" s="164"/>
      <c r="M62" s="165"/>
      <c r="N62" s="163">
        <v>45</v>
      </c>
      <c r="O62" s="165"/>
      <c r="P62" s="18">
        <v>50</v>
      </c>
      <c r="Q62" s="18">
        <v>100</v>
      </c>
      <c r="R62" s="18">
        <v>55</v>
      </c>
      <c r="S62" s="163">
        <v>55</v>
      </c>
      <c r="T62" s="165"/>
      <c r="U62" s="11" t="s">
        <v>18</v>
      </c>
      <c r="V62" s="10"/>
    </row>
    <row r="63" spans="1:22" ht="16.5" thickBot="1" x14ac:dyDescent="0.3">
      <c r="A63" s="16">
        <v>45</v>
      </c>
      <c r="B63" s="161" t="s">
        <v>28</v>
      </c>
      <c r="C63" s="174"/>
      <c r="D63" s="174"/>
      <c r="E63" s="174"/>
      <c r="F63" s="174"/>
      <c r="G63" s="174"/>
      <c r="H63" s="174"/>
      <c r="I63" s="174"/>
      <c r="J63" s="174"/>
      <c r="K63" s="174"/>
      <c r="L63" s="174"/>
      <c r="M63" s="174"/>
      <c r="N63" s="174"/>
      <c r="O63" s="174"/>
      <c r="P63" s="174"/>
      <c r="Q63" s="174"/>
      <c r="R63" s="174"/>
      <c r="S63" s="174"/>
      <c r="T63" s="174"/>
      <c r="U63" s="162"/>
      <c r="V63" s="10"/>
    </row>
    <row r="64" spans="1:22" ht="47.25" customHeight="1" thickBot="1" x14ac:dyDescent="0.3">
      <c r="A64" s="16">
        <v>46</v>
      </c>
      <c r="B64" s="184" t="s">
        <v>50</v>
      </c>
      <c r="C64" s="185"/>
      <c r="D64" s="186"/>
      <c r="E64" s="163">
        <v>477.5</v>
      </c>
      <c r="F64" s="164"/>
      <c r="G64" s="165"/>
      <c r="H64" s="163">
        <v>96.5</v>
      </c>
      <c r="I64" s="164"/>
      <c r="J64" s="165"/>
      <c r="K64" s="163">
        <v>76</v>
      </c>
      <c r="L64" s="164"/>
      <c r="M64" s="165"/>
      <c r="N64" s="163">
        <v>45</v>
      </c>
      <c r="O64" s="165"/>
      <c r="P64" s="18">
        <v>50</v>
      </c>
      <c r="Q64" s="18">
        <v>100</v>
      </c>
      <c r="R64" s="18">
        <v>55</v>
      </c>
      <c r="S64" s="163">
        <v>55</v>
      </c>
      <c r="T64" s="165"/>
      <c r="U64" s="17"/>
      <c r="V64" s="10"/>
    </row>
    <row r="65" spans="1:22" ht="16.5" thickBot="1" x14ac:dyDescent="0.3">
      <c r="A65" s="16">
        <v>47</v>
      </c>
      <c r="B65" s="179" t="s">
        <v>13</v>
      </c>
      <c r="C65" s="180"/>
      <c r="D65" s="181"/>
      <c r="E65" s="163">
        <v>477.5</v>
      </c>
      <c r="F65" s="164"/>
      <c r="G65" s="165"/>
      <c r="H65" s="163">
        <v>96.5</v>
      </c>
      <c r="I65" s="164"/>
      <c r="J65" s="165"/>
      <c r="K65" s="163">
        <v>76</v>
      </c>
      <c r="L65" s="164"/>
      <c r="M65" s="165"/>
      <c r="N65" s="163">
        <v>45</v>
      </c>
      <c r="O65" s="165"/>
      <c r="P65" s="18">
        <v>50</v>
      </c>
      <c r="Q65" s="18">
        <v>100</v>
      </c>
      <c r="R65" s="18">
        <v>55</v>
      </c>
      <c r="S65" s="163">
        <v>55</v>
      </c>
      <c r="T65" s="165"/>
      <c r="U65" s="17"/>
      <c r="V65" s="10"/>
    </row>
    <row r="66" spans="1:22" ht="93.75" customHeight="1" x14ac:dyDescent="0.25">
      <c r="A66" s="147">
        <v>48</v>
      </c>
      <c r="B66" s="175" t="s">
        <v>51</v>
      </c>
      <c r="C66" s="182"/>
      <c r="D66" s="176"/>
      <c r="E66" s="157"/>
      <c r="F66" s="198"/>
      <c r="G66" s="158"/>
      <c r="H66" s="157"/>
      <c r="I66" s="198"/>
      <c r="J66" s="158"/>
      <c r="K66" s="157"/>
      <c r="L66" s="198"/>
      <c r="M66" s="158"/>
      <c r="N66" s="157"/>
      <c r="O66" s="158"/>
      <c r="P66" s="194"/>
      <c r="Q66" s="194"/>
      <c r="R66" s="194"/>
      <c r="S66" s="157"/>
      <c r="T66" s="158"/>
      <c r="U66" s="6" t="s">
        <v>52</v>
      </c>
      <c r="V66" s="143"/>
    </row>
    <row r="67" spans="1:22" ht="15.75" x14ac:dyDescent="0.25">
      <c r="A67" s="200"/>
      <c r="B67" s="201"/>
      <c r="C67" s="202"/>
      <c r="D67" s="203"/>
      <c r="E67" s="143"/>
      <c r="F67" s="204"/>
      <c r="G67" s="197"/>
      <c r="H67" s="143"/>
      <c r="I67" s="204"/>
      <c r="J67" s="197"/>
      <c r="K67" s="143"/>
      <c r="L67" s="204"/>
      <c r="M67" s="197"/>
      <c r="N67" s="143"/>
      <c r="O67" s="197"/>
      <c r="P67" s="196"/>
      <c r="Q67" s="196"/>
      <c r="R67" s="196"/>
      <c r="S67" s="143"/>
      <c r="T67" s="197"/>
      <c r="U67" s="6" t="s">
        <v>53</v>
      </c>
      <c r="V67" s="143"/>
    </row>
    <row r="68" spans="1:22" ht="16.5" thickBot="1" x14ac:dyDescent="0.3">
      <c r="A68" s="148"/>
      <c r="B68" s="177"/>
      <c r="C68" s="183"/>
      <c r="D68" s="178"/>
      <c r="E68" s="144"/>
      <c r="F68" s="199"/>
      <c r="G68" s="159"/>
      <c r="H68" s="144"/>
      <c r="I68" s="199"/>
      <c r="J68" s="159"/>
      <c r="K68" s="144"/>
      <c r="L68" s="199"/>
      <c r="M68" s="159"/>
      <c r="N68" s="144"/>
      <c r="O68" s="159"/>
      <c r="P68" s="195"/>
      <c r="Q68" s="195"/>
      <c r="R68" s="195"/>
      <c r="S68" s="144"/>
      <c r="T68" s="159"/>
      <c r="U68" s="11" t="s">
        <v>54</v>
      </c>
      <c r="V68" s="143"/>
    </row>
    <row r="69" spans="1:22" ht="109.5" customHeight="1" x14ac:dyDescent="0.25">
      <c r="A69" s="147">
        <v>49</v>
      </c>
      <c r="B69" s="175" t="s">
        <v>55</v>
      </c>
      <c r="C69" s="182"/>
      <c r="D69" s="176"/>
      <c r="E69" s="157"/>
      <c r="F69" s="198"/>
      <c r="G69" s="158"/>
      <c r="H69" s="157"/>
      <c r="I69" s="198"/>
      <c r="J69" s="158"/>
      <c r="K69" s="157"/>
      <c r="L69" s="198"/>
      <c r="M69" s="158"/>
      <c r="N69" s="157"/>
      <c r="O69" s="158"/>
      <c r="P69" s="194"/>
      <c r="Q69" s="194"/>
      <c r="R69" s="194"/>
      <c r="S69" s="157"/>
      <c r="T69" s="158"/>
      <c r="U69" s="6" t="s">
        <v>56</v>
      </c>
      <c r="V69" s="143"/>
    </row>
    <row r="70" spans="1:22" ht="32.25" thickBot="1" x14ac:dyDescent="0.3">
      <c r="A70" s="148"/>
      <c r="B70" s="177"/>
      <c r="C70" s="183"/>
      <c r="D70" s="178"/>
      <c r="E70" s="144"/>
      <c r="F70" s="199"/>
      <c r="G70" s="159"/>
      <c r="H70" s="144"/>
      <c r="I70" s="199"/>
      <c r="J70" s="159"/>
      <c r="K70" s="144"/>
      <c r="L70" s="199"/>
      <c r="M70" s="159"/>
      <c r="N70" s="144"/>
      <c r="O70" s="159"/>
      <c r="P70" s="195"/>
      <c r="Q70" s="195"/>
      <c r="R70" s="195"/>
      <c r="S70" s="144"/>
      <c r="T70" s="159"/>
      <c r="U70" s="11" t="s">
        <v>57</v>
      </c>
      <c r="V70" s="143"/>
    </row>
    <row r="71" spans="1:22" ht="141.75" customHeight="1" thickBot="1" x14ac:dyDescent="0.3">
      <c r="A71" s="16">
        <v>50</v>
      </c>
      <c r="B71" s="184" t="s">
        <v>58</v>
      </c>
      <c r="C71" s="185"/>
      <c r="D71" s="186"/>
      <c r="E71" s="163">
        <v>0</v>
      </c>
      <c r="F71" s="164"/>
      <c r="G71" s="165"/>
      <c r="H71" s="163">
        <v>0</v>
      </c>
      <c r="I71" s="164"/>
      <c r="J71" s="165"/>
      <c r="K71" s="163">
        <v>0</v>
      </c>
      <c r="L71" s="164"/>
      <c r="M71" s="165"/>
      <c r="N71" s="163">
        <v>0</v>
      </c>
      <c r="O71" s="165"/>
      <c r="P71" s="18">
        <v>0</v>
      </c>
      <c r="Q71" s="18">
        <v>0</v>
      </c>
      <c r="R71" s="18">
        <v>0</v>
      </c>
      <c r="S71" s="163">
        <v>0</v>
      </c>
      <c r="T71" s="165"/>
      <c r="U71" s="11" t="s">
        <v>59</v>
      </c>
      <c r="V71" s="10"/>
    </row>
    <row r="72" spans="1:22" ht="94.5" customHeight="1" thickBot="1" x14ac:dyDescent="0.3">
      <c r="A72" s="16">
        <v>51</v>
      </c>
      <c r="B72" s="184" t="s">
        <v>60</v>
      </c>
      <c r="C72" s="185"/>
      <c r="D72" s="186"/>
      <c r="E72" s="163">
        <v>31.5</v>
      </c>
      <c r="F72" s="164"/>
      <c r="G72" s="165"/>
      <c r="H72" s="163">
        <v>31.5</v>
      </c>
      <c r="I72" s="164"/>
      <c r="J72" s="165"/>
      <c r="K72" s="163">
        <v>0</v>
      </c>
      <c r="L72" s="164"/>
      <c r="M72" s="165"/>
      <c r="N72" s="163">
        <v>0</v>
      </c>
      <c r="O72" s="165"/>
      <c r="P72" s="18">
        <v>0</v>
      </c>
      <c r="Q72" s="18">
        <v>0</v>
      </c>
      <c r="R72" s="18">
        <v>0</v>
      </c>
      <c r="S72" s="163">
        <v>0</v>
      </c>
      <c r="T72" s="165"/>
      <c r="U72" s="11" t="s">
        <v>61</v>
      </c>
      <c r="V72" s="10"/>
    </row>
    <row r="73" spans="1:22" ht="47.25" customHeight="1" thickBot="1" x14ac:dyDescent="0.3">
      <c r="A73" s="16">
        <v>52</v>
      </c>
      <c r="B73" s="184" t="s">
        <v>62</v>
      </c>
      <c r="C73" s="185"/>
      <c r="D73" s="186"/>
      <c r="E73" s="163">
        <v>30</v>
      </c>
      <c r="F73" s="164"/>
      <c r="G73" s="165"/>
      <c r="H73" s="163">
        <v>10</v>
      </c>
      <c r="I73" s="164"/>
      <c r="J73" s="165"/>
      <c r="K73" s="163">
        <v>5</v>
      </c>
      <c r="L73" s="164"/>
      <c r="M73" s="165"/>
      <c r="N73" s="163">
        <v>5</v>
      </c>
      <c r="O73" s="165"/>
      <c r="P73" s="18">
        <v>0</v>
      </c>
      <c r="Q73" s="18">
        <v>0</v>
      </c>
      <c r="R73" s="18">
        <v>5</v>
      </c>
      <c r="S73" s="163">
        <v>5</v>
      </c>
      <c r="T73" s="165"/>
      <c r="U73" s="11" t="s">
        <v>63</v>
      </c>
      <c r="V73" s="10"/>
    </row>
    <row r="74" spans="1:22" ht="109.5" customHeight="1" x14ac:dyDescent="0.25">
      <c r="A74" s="147">
        <v>53</v>
      </c>
      <c r="B74" s="175" t="s">
        <v>64</v>
      </c>
      <c r="C74" s="182"/>
      <c r="D74" s="176"/>
      <c r="E74" s="149"/>
      <c r="F74" s="150"/>
      <c r="G74" s="151"/>
      <c r="H74" s="149"/>
      <c r="I74" s="150"/>
      <c r="J74" s="151"/>
      <c r="K74" s="149"/>
      <c r="L74" s="150"/>
      <c r="M74" s="151"/>
      <c r="N74" s="149"/>
      <c r="O74" s="151"/>
      <c r="P74" s="155"/>
      <c r="Q74" s="155"/>
      <c r="R74" s="155"/>
      <c r="S74" s="149"/>
      <c r="T74" s="151"/>
      <c r="U74" s="6" t="s">
        <v>65</v>
      </c>
      <c r="V74" s="143"/>
    </row>
    <row r="75" spans="1:22" ht="16.5" thickBot="1" x14ac:dyDescent="0.3">
      <c r="A75" s="148"/>
      <c r="B75" s="177"/>
      <c r="C75" s="183"/>
      <c r="D75" s="178"/>
      <c r="E75" s="152"/>
      <c r="F75" s="153"/>
      <c r="G75" s="154"/>
      <c r="H75" s="152"/>
      <c r="I75" s="153"/>
      <c r="J75" s="154"/>
      <c r="K75" s="152"/>
      <c r="L75" s="153"/>
      <c r="M75" s="154"/>
      <c r="N75" s="152"/>
      <c r="O75" s="154"/>
      <c r="P75" s="156"/>
      <c r="Q75" s="156"/>
      <c r="R75" s="156"/>
      <c r="S75" s="152"/>
      <c r="T75" s="154"/>
      <c r="U75" s="11" t="s">
        <v>66</v>
      </c>
      <c r="V75" s="143"/>
    </row>
    <row r="76" spans="1:22" ht="46.5" customHeight="1" x14ac:dyDescent="0.25">
      <c r="A76" s="147">
        <v>54</v>
      </c>
      <c r="B76" s="175" t="s">
        <v>67</v>
      </c>
      <c r="C76" s="182"/>
      <c r="D76" s="176"/>
      <c r="E76" s="149">
        <v>50</v>
      </c>
      <c r="F76" s="150"/>
      <c r="G76" s="151"/>
      <c r="H76" s="149">
        <v>0</v>
      </c>
      <c r="I76" s="150"/>
      <c r="J76" s="151"/>
      <c r="K76" s="149">
        <v>0</v>
      </c>
      <c r="L76" s="150"/>
      <c r="M76" s="151"/>
      <c r="N76" s="149">
        <v>0</v>
      </c>
      <c r="O76" s="151"/>
      <c r="P76" s="155">
        <v>0</v>
      </c>
      <c r="Q76" s="155">
        <v>50</v>
      </c>
      <c r="R76" s="155">
        <v>0</v>
      </c>
      <c r="S76" s="149">
        <v>0</v>
      </c>
      <c r="T76" s="151"/>
      <c r="U76" s="6" t="s">
        <v>68</v>
      </c>
      <c r="V76" s="143"/>
    </row>
    <row r="77" spans="1:22" ht="16.5" thickBot="1" x14ac:dyDescent="0.3">
      <c r="A77" s="148"/>
      <c r="B77" s="177"/>
      <c r="C77" s="183"/>
      <c r="D77" s="178"/>
      <c r="E77" s="152"/>
      <c r="F77" s="153"/>
      <c r="G77" s="154"/>
      <c r="H77" s="152"/>
      <c r="I77" s="153"/>
      <c r="J77" s="154"/>
      <c r="K77" s="152"/>
      <c r="L77" s="153"/>
      <c r="M77" s="154"/>
      <c r="N77" s="152"/>
      <c r="O77" s="154"/>
      <c r="P77" s="156"/>
      <c r="Q77" s="156"/>
      <c r="R77" s="156"/>
      <c r="S77" s="152"/>
      <c r="T77" s="154"/>
      <c r="U77" s="11" t="s">
        <v>69</v>
      </c>
      <c r="V77" s="143"/>
    </row>
    <row r="78" spans="1:22" ht="47.25" customHeight="1" x14ac:dyDescent="0.25">
      <c r="A78" s="147">
        <v>55</v>
      </c>
      <c r="B78" s="175" t="s">
        <v>70</v>
      </c>
      <c r="C78" s="182"/>
      <c r="D78" s="176"/>
      <c r="E78" s="149" t="s">
        <v>74</v>
      </c>
      <c r="F78" s="150"/>
      <c r="G78" s="151"/>
      <c r="H78" s="149">
        <v>45</v>
      </c>
      <c r="I78" s="150"/>
      <c r="J78" s="151"/>
      <c r="K78" s="149">
        <v>56</v>
      </c>
      <c r="L78" s="150"/>
      <c r="M78" s="151"/>
      <c r="N78" s="149">
        <v>40</v>
      </c>
      <c r="O78" s="151"/>
      <c r="P78" s="155">
        <v>50</v>
      </c>
      <c r="Q78" s="155">
        <v>50</v>
      </c>
      <c r="R78" s="155">
        <v>50</v>
      </c>
      <c r="S78" s="149">
        <v>50</v>
      </c>
      <c r="T78" s="151"/>
      <c r="U78" s="147" t="s">
        <v>75</v>
      </c>
      <c r="V78" s="143"/>
    </row>
    <row r="79" spans="1:22" ht="31.5" customHeight="1" x14ac:dyDescent="0.25">
      <c r="A79" s="200"/>
      <c r="B79" s="201" t="s">
        <v>71</v>
      </c>
      <c r="C79" s="202"/>
      <c r="D79" s="203"/>
      <c r="E79" s="205"/>
      <c r="F79" s="206"/>
      <c r="G79" s="207"/>
      <c r="H79" s="205"/>
      <c r="I79" s="206"/>
      <c r="J79" s="207"/>
      <c r="K79" s="205"/>
      <c r="L79" s="206"/>
      <c r="M79" s="207"/>
      <c r="N79" s="205"/>
      <c r="O79" s="207"/>
      <c r="P79" s="208"/>
      <c r="Q79" s="208"/>
      <c r="R79" s="208"/>
      <c r="S79" s="205"/>
      <c r="T79" s="207"/>
      <c r="U79" s="200"/>
      <c r="V79" s="143"/>
    </row>
    <row r="80" spans="1:22" ht="47.25" customHeight="1" x14ac:dyDescent="0.25">
      <c r="A80" s="200"/>
      <c r="B80" s="201" t="s">
        <v>72</v>
      </c>
      <c r="C80" s="202"/>
      <c r="D80" s="203"/>
      <c r="E80" s="205"/>
      <c r="F80" s="206"/>
      <c r="G80" s="207"/>
      <c r="H80" s="205"/>
      <c r="I80" s="206"/>
      <c r="J80" s="207"/>
      <c r="K80" s="205"/>
      <c r="L80" s="206"/>
      <c r="M80" s="207"/>
      <c r="N80" s="205"/>
      <c r="O80" s="207"/>
      <c r="P80" s="208"/>
      <c r="Q80" s="208"/>
      <c r="R80" s="208"/>
      <c r="S80" s="205"/>
      <c r="T80" s="207"/>
      <c r="U80" s="200"/>
      <c r="V80" s="143"/>
    </row>
    <row r="81" spans="1:22" ht="47.25" customHeight="1" thickBot="1" x14ac:dyDescent="0.3">
      <c r="A81" s="148"/>
      <c r="B81" s="177" t="s">
        <v>73</v>
      </c>
      <c r="C81" s="183"/>
      <c r="D81" s="178"/>
      <c r="E81" s="152"/>
      <c r="F81" s="153"/>
      <c r="G81" s="154"/>
      <c r="H81" s="152"/>
      <c r="I81" s="153"/>
      <c r="J81" s="154"/>
      <c r="K81" s="152"/>
      <c r="L81" s="153"/>
      <c r="M81" s="154"/>
      <c r="N81" s="152"/>
      <c r="O81" s="154"/>
      <c r="P81" s="156"/>
      <c r="Q81" s="156"/>
      <c r="R81" s="156"/>
      <c r="S81" s="152"/>
      <c r="T81" s="154"/>
      <c r="U81" s="148"/>
      <c r="V81" s="143"/>
    </row>
    <row r="82" spans="1:22" ht="94.5" customHeight="1" thickBot="1" x14ac:dyDescent="0.3">
      <c r="A82" s="16">
        <v>56</v>
      </c>
      <c r="B82" s="184" t="s">
        <v>76</v>
      </c>
      <c r="C82" s="185"/>
      <c r="D82" s="186"/>
      <c r="E82" s="163">
        <v>25</v>
      </c>
      <c r="F82" s="164"/>
      <c r="G82" s="165"/>
      <c r="H82" s="163">
        <v>10</v>
      </c>
      <c r="I82" s="164"/>
      <c r="J82" s="165"/>
      <c r="K82" s="163">
        <v>15</v>
      </c>
      <c r="L82" s="164"/>
      <c r="M82" s="165"/>
      <c r="N82" s="163">
        <v>0</v>
      </c>
      <c r="O82" s="165"/>
      <c r="P82" s="18">
        <v>0</v>
      </c>
      <c r="Q82" s="18">
        <v>0</v>
      </c>
      <c r="R82" s="18">
        <v>0</v>
      </c>
      <c r="S82" s="163">
        <v>0</v>
      </c>
      <c r="T82" s="165"/>
      <c r="U82" s="11" t="s">
        <v>75</v>
      </c>
      <c r="V82" s="10"/>
    </row>
    <row r="83" spans="1:22" ht="141.75" customHeight="1" thickBot="1" x14ac:dyDescent="0.3">
      <c r="A83" s="16">
        <v>57</v>
      </c>
      <c r="B83" s="184" t="s">
        <v>77</v>
      </c>
      <c r="C83" s="185"/>
      <c r="D83" s="186"/>
      <c r="E83" s="163"/>
      <c r="F83" s="164"/>
      <c r="G83" s="165"/>
      <c r="H83" s="163"/>
      <c r="I83" s="164"/>
      <c r="J83" s="165"/>
      <c r="K83" s="163"/>
      <c r="L83" s="164"/>
      <c r="M83" s="165"/>
      <c r="N83" s="163"/>
      <c r="O83" s="165"/>
      <c r="P83" s="18"/>
      <c r="Q83" s="18"/>
      <c r="R83" s="18"/>
      <c r="S83" s="163"/>
      <c r="T83" s="165"/>
      <c r="U83" s="11" t="s">
        <v>78</v>
      </c>
      <c r="V83" s="10"/>
    </row>
    <row r="84" spans="1:22" ht="126" customHeight="1" thickBot="1" x14ac:dyDescent="0.3">
      <c r="A84" s="16">
        <v>58</v>
      </c>
      <c r="B84" s="184" t="s">
        <v>79</v>
      </c>
      <c r="C84" s="185"/>
      <c r="D84" s="186"/>
      <c r="E84" s="171"/>
      <c r="F84" s="172"/>
      <c r="G84" s="173"/>
      <c r="H84" s="171"/>
      <c r="I84" s="172"/>
      <c r="J84" s="173"/>
      <c r="K84" s="171"/>
      <c r="L84" s="172"/>
      <c r="M84" s="173"/>
      <c r="N84" s="171"/>
      <c r="O84" s="173"/>
      <c r="P84" s="19"/>
      <c r="Q84" s="19"/>
      <c r="R84" s="19"/>
      <c r="S84" s="171"/>
      <c r="T84" s="173"/>
      <c r="U84" s="11" t="s">
        <v>78</v>
      </c>
      <c r="V84" s="10"/>
    </row>
    <row r="85" spans="1:22" ht="16.5" thickBot="1" x14ac:dyDescent="0.3">
      <c r="A85" s="161" t="s">
        <v>80</v>
      </c>
      <c r="B85" s="174"/>
      <c r="C85" s="174"/>
      <c r="D85" s="174"/>
      <c r="E85" s="174"/>
      <c r="F85" s="174"/>
      <c r="G85" s="174"/>
      <c r="H85" s="174"/>
      <c r="I85" s="174"/>
      <c r="J85" s="174"/>
      <c r="K85" s="174"/>
      <c r="L85" s="174"/>
      <c r="M85" s="174"/>
      <c r="N85" s="174"/>
      <c r="O85" s="174"/>
      <c r="P85" s="174"/>
      <c r="Q85" s="174"/>
      <c r="R85" s="174"/>
      <c r="S85" s="174"/>
      <c r="T85" s="174"/>
      <c r="U85" s="162"/>
      <c r="V85" s="10"/>
    </row>
    <row r="86" spans="1:22" ht="31.5" customHeight="1" x14ac:dyDescent="0.25">
      <c r="A86" s="147">
        <v>59</v>
      </c>
      <c r="B86" s="175" t="s">
        <v>81</v>
      </c>
      <c r="C86" s="182"/>
      <c r="D86" s="176"/>
      <c r="E86" s="149">
        <v>146344.679</v>
      </c>
      <c r="F86" s="150"/>
      <c r="G86" s="151"/>
      <c r="H86" s="149">
        <v>31890.531999999999</v>
      </c>
      <c r="I86" s="150"/>
      <c r="J86" s="151"/>
      <c r="K86" s="149">
        <v>43539.294000000002</v>
      </c>
      <c r="L86" s="150"/>
      <c r="M86" s="151"/>
      <c r="N86" s="149">
        <v>31493.531999999999</v>
      </c>
      <c r="O86" s="151"/>
      <c r="P86" s="155">
        <v>15599.946</v>
      </c>
      <c r="Q86" s="155">
        <v>15841.055</v>
      </c>
      <c r="R86" s="155">
        <v>5780.32</v>
      </c>
      <c r="S86" s="149">
        <v>2200</v>
      </c>
      <c r="T86" s="151"/>
      <c r="U86" s="147" t="s">
        <v>18</v>
      </c>
      <c r="V86" s="143"/>
    </row>
    <row r="87" spans="1:22" ht="16.5" thickBot="1" x14ac:dyDescent="0.3">
      <c r="A87" s="148"/>
      <c r="B87" s="209" t="s">
        <v>27</v>
      </c>
      <c r="C87" s="210"/>
      <c r="D87" s="211"/>
      <c r="E87" s="152"/>
      <c r="F87" s="153"/>
      <c r="G87" s="154"/>
      <c r="H87" s="152"/>
      <c r="I87" s="153"/>
      <c r="J87" s="154"/>
      <c r="K87" s="152"/>
      <c r="L87" s="153"/>
      <c r="M87" s="154"/>
      <c r="N87" s="152"/>
      <c r="O87" s="154"/>
      <c r="P87" s="156"/>
      <c r="Q87" s="156"/>
      <c r="R87" s="156"/>
      <c r="S87" s="152"/>
      <c r="T87" s="154"/>
      <c r="U87" s="148"/>
      <c r="V87" s="143"/>
    </row>
    <row r="88" spans="1:22" ht="16.5" thickBot="1" x14ac:dyDescent="0.3">
      <c r="A88" s="20"/>
      <c r="B88" s="179" t="s">
        <v>11</v>
      </c>
      <c r="C88" s="180"/>
      <c r="D88" s="181"/>
      <c r="E88" s="163">
        <v>3463.61</v>
      </c>
      <c r="F88" s="164"/>
      <c r="G88" s="165"/>
      <c r="H88" s="163">
        <v>0</v>
      </c>
      <c r="I88" s="164"/>
      <c r="J88" s="165"/>
      <c r="K88" s="163">
        <v>2177.61</v>
      </c>
      <c r="L88" s="164"/>
      <c r="M88" s="165"/>
      <c r="N88" s="163">
        <v>1286</v>
      </c>
      <c r="O88" s="165"/>
      <c r="P88" s="18">
        <v>0</v>
      </c>
      <c r="Q88" s="18"/>
      <c r="R88" s="18"/>
      <c r="S88" s="163"/>
      <c r="T88" s="165"/>
      <c r="U88" s="24"/>
      <c r="V88" s="10"/>
    </row>
    <row r="89" spans="1:22" ht="16.5" thickBot="1" x14ac:dyDescent="0.3">
      <c r="A89" s="16">
        <v>60</v>
      </c>
      <c r="B89" s="179" t="s">
        <v>12</v>
      </c>
      <c r="C89" s="180"/>
      <c r="D89" s="181"/>
      <c r="E89" s="163">
        <v>20092.21</v>
      </c>
      <c r="F89" s="164"/>
      <c r="G89" s="165"/>
      <c r="H89" s="163">
        <v>4600</v>
      </c>
      <c r="I89" s="164"/>
      <c r="J89" s="165"/>
      <c r="K89" s="163">
        <v>6746.08</v>
      </c>
      <c r="L89" s="164"/>
      <c r="M89" s="165"/>
      <c r="N89" s="163">
        <v>6489.23</v>
      </c>
      <c r="O89" s="165"/>
      <c r="P89" s="18">
        <v>2256.9</v>
      </c>
      <c r="Q89" s="18"/>
      <c r="R89" s="18"/>
      <c r="S89" s="163"/>
      <c r="T89" s="165"/>
      <c r="U89" s="11" t="s">
        <v>19</v>
      </c>
      <c r="V89" s="10"/>
    </row>
    <row r="90" spans="1:22" ht="16.5" thickBot="1" x14ac:dyDescent="0.3">
      <c r="A90" s="16">
        <v>61</v>
      </c>
      <c r="B90" s="179" t="s">
        <v>13</v>
      </c>
      <c r="C90" s="180"/>
      <c r="D90" s="181"/>
      <c r="E90" s="163">
        <v>122788.859</v>
      </c>
      <c r="F90" s="164"/>
      <c r="G90" s="165"/>
      <c r="H90" s="163">
        <v>27290.531999999999</v>
      </c>
      <c r="I90" s="164"/>
      <c r="J90" s="165"/>
      <c r="K90" s="163">
        <v>34615.603999999999</v>
      </c>
      <c r="L90" s="164"/>
      <c r="M90" s="165"/>
      <c r="N90" s="163">
        <v>23718.302</v>
      </c>
      <c r="O90" s="165"/>
      <c r="P90" s="18">
        <v>13343.046</v>
      </c>
      <c r="Q90" s="18">
        <v>15841.055</v>
      </c>
      <c r="R90" s="18">
        <v>5780.32</v>
      </c>
      <c r="S90" s="163">
        <v>2200</v>
      </c>
      <c r="T90" s="165"/>
      <c r="U90" s="11" t="s">
        <v>18</v>
      </c>
      <c r="V90" s="10"/>
    </row>
    <row r="91" spans="1:22" ht="16.5" thickBot="1" x14ac:dyDescent="0.3">
      <c r="A91" s="16">
        <v>62</v>
      </c>
      <c r="B91" s="179"/>
      <c r="C91" s="180"/>
      <c r="D91" s="180"/>
      <c r="E91" s="180"/>
      <c r="F91" s="180"/>
      <c r="G91" s="180"/>
      <c r="H91" s="180"/>
      <c r="I91" s="180"/>
      <c r="J91" s="180"/>
      <c r="K91" s="180"/>
      <c r="L91" s="180"/>
      <c r="M91" s="180"/>
      <c r="N91" s="180"/>
      <c r="O91" s="180"/>
      <c r="P91" s="180"/>
      <c r="Q91" s="180"/>
      <c r="R91" s="180"/>
      <c r="S91" s="180"/>
      <c r="T91" s="180"/>
      <c r="U91" s="181"/>
      <c r="V91" s="10"/>
    </row>
    <row r="92" spans="1:22" ht="47.25" customHeight="1" thickBot="1" x14ac:dyDescent="0.3">
      <c r="A92" s="16">
        <v>63</v>
      </c>
      <c r="B92" s="184" t="s">
        <v>82</v>
      </c>
      <c r="C92" s="185"/>
      <c r="D92" s="186"/>
      <c r="E92" s="163">
        <v>79362.172000000006</v>
      </c>
      <c r="F92" s="164"/>
      <c r="G92" s="165"/>
      <c r="H92" s="163">
        <v>14511.266</v>
      </c>
      <c r="I92" s="164"/>
      <c r="J92" s="165"/>
      <c r="K92" s="163">
        <v>33861.328999999998</v>
      </c>
      <c r="L92" s="164"/>
      <c r="M92" s="165"/>
      <c r="N92" s="163">
        <v>8477.7119999999995</v>
      </c>
      <c r="O92" s="165"/>
      <c r="P92" s="18">
        <v>5904.4949999999999</v>
      </c>
      <c r="Q92" s="18">
        <v>8627.0499999999993</v>
      </c>
      <c r="R92" s="18">
        <v>5780.32</v>
      </c>
      <c r="S92" s="163">
        <v>2200</v>
      </c>
      <c r="T92" s="165"/>
      <c r="U92" s="11" t="s">
        <v>18</v>
      </c>
      <c r="V92" s="10"/>
    </row>
    <row r="93" spans="1:22" ht="16.5" thickBot="1" x14ac:dyDescent="0.3">
      <c r="A93" s="16">
        <v>64</v>
      </c>
      <c r="B93" s="179" t="s">
        <v>11</v>
      </c>
      <c r="C93" s="180"/>
      <c r="D93" s="181"/>
      <c r="E93" s="163">
        <v>3463.61</v>
      </c>
      <c r="F93" s="164"/>
      <c r="G93" s="165"/>
      <c r="H93" s="163"/>
      <c r="I93" s="164"/>
      <c r="J93" s="165"/>
      <c r="K93" s="163">
        <v>2177.61</v>
      </c>
      <c r="L93" s="164"/>
      <c r="M93" s="165"/>
      <c r="N93" s="163">
        <v>1286</v>
      </c>
      <c r="O93" s="165"/>
      <c r="P93" s="18">
        <v>0</v>
      </c>
      <c r="Q93" s="18">
        <v>0</v>
      </c>
      <c r="R93" s="18">
        <v>0</v>
      </c>
      <c r="S93" s="163">
        <v>0</v>
      </c>
      <c r="T93" s="165"/>
      <c r="U93" s="24"/>
      <c r="V93" s="10"/>
    </row>
    <row r="94" spans="1:22" ht="16.5" thickBot="1" x14ac:dyDescent="0.3">
      <c r="A94" s="16">
        <v>65</v>
      </c>
      <c r="B94" s="179" t="s">
        <v>12</v>
      </c>
      <c r="C94" s="180"/>
      <c r="D94" s="181"/>
      <c r="E94" s="163">
        <v>10067.81</v>
      </c>
      <c r="F94" s="164"/>
      <c r="G94" s="165"/>
      <c r="H94" s="163">
        <v>0</v>
      </c>
      <c r="I94" s="164"/>
      <c r="J94" s="165"/>
      <c r="K94" s="163">
        <v>6746.08</v>
      </c>
      <c r="L94" s="164"/>
      <c r="M94" s="165"/>
      <c r="N94" s="163">
        <v>3321.73</v>
      </c>
      <c r="O94" s="165"/>
      <c r="P94" s="18">
        <v>0</v>
      </c>
      <c r="Q94" s="18">
        <v>0</v>
      </c>
      <c r="R94" s="18">
        <v>0</v>
      </c>
      <c r="S94" s="163">
        <v>0</v>
      </c>
      <c r="T94" s="165"/>
      <c r="U94" s="11" t="s">
        <v>19</v>
      </c>
      <c r="V94" s="10"/>
    </row>
    <row r="95" spans="1:22" ht="16.5" thickBot="1" x14ac:dyDescent="0.3">
      <c r="A95" s="16">
        <v>66</v>
      </c>
      <c r="B95" s="179" t="s">
        <v>13</v>
      </c>
      <c r="C95" s="180"/>
      <c r="D95" s="181"/>
      <c r="E95" s="163">
        <v>65830.751999999993</v>
      </c>
      <c r="F95" s="164"/>
      <c r="G95" s="165"/>
      <c r="H95" s="163">
        <v>14511.266</v>
      </c>
      <c r="I95" s="164"/>
      <c r="J95" s="165"/>
      <c r="K95" s="163">
        <v>24937.638999999999</v>
      </c>
      <c r="L95" s="164"/>
      <c r="M95" s="165"/>
      <c r="N95" s="163">
        <v>3869.982</v>
      </c>
      <c r="O95" s="165"/>
      <c r="P95" s="18">
        <v>5904.4949999999999</v>
      </c>
      <c r="Q95" s="18">
        <v>8627.0499999999993</v>
      </c>
      <c r="R95" s="18">
        <v>5780.32</v>
      </c>
      <c r="S95" s="163">
        <v>2200</v>
      </c>
      <c r="T95" s="165"/>
      <c r="U95" s="11" t="s">
        <v>18</v>
      </c>
      <c r="V95" s="10"/>
    </row>
    <row r="96" spans="1:22" ht="16.5" thickBot="1" x14ac:dyDescent="0.3">
      <c r="A96" s="16">
        <v>67</v>
      </c>
      <c r="B96" s="179"/>
      <c r="C96" s="180"/>
      <c r="D96" s="180"/>
      <c r="E96" s="180"/>
      <c r="F96" s="180"/>
      <c r="G96" s="180"/>
      <c r="H96" s="180"/>
      <c r="I96" s="180"/>
      <c r="J96" s="180"/>
      <c r="K96" s="180"/>
      <c r="L96" s="180"/>
      <c r="M96" s="180"/>
      <c r="N96" s="180"/>
      <c r="O96" s="180"/>
      <c r="P96" s="180"/>
      <c r="Q96" s="180"/>
      <c r="R96" s="180"/>
      <c r="S96" s="180"/>
      <c r="T96" s="180"/>
      <c r="U96" s="181"/>
      <c r="V96" s="10"/>
    </row>
    <row r="97" spans="1:22" ht="78.75" customHeight="1" thickBot="1" x14ac:dyDescent="0.3">
      <c r="A97" s="16">
        <v>68</v>
      </c>
      <c r="B97" s="184" t="s">
        <v>83</v>
      </c>
      <c r="C97" s="185"/>
      <c r="D97" s="186"/>
      <c r="E97" s="163">
        <v>9998.0689999999995</v>
      </c>
      <c r="F97" s="164"/>
      <c r="G97" s="165"/>
      <c r="H97" s="163">
        <v>177</v>
      </c>
      <c r="I97" s="164"/>
      <c r="J97" s="165"/>
      <c r="K97" s="163">
        <v>0</v>
      </c>
      <c r="L97" s="164"/>
      <c r="M97" s="165"/>
      <c r="N97" s="163">
        <v>202.923</v>
      </c>
      <c r="O97" s="165"/>
      <c r="P97" s="18">
        <v>257.50599999999997</v>
      </c>
      <c r="Q97" s="18">
        <v>1380.32</v>
      </c>
      <c r="R97" s="18">
        <v>5780.32</v>
      </c>
      <c r="S97" s="163">
        <v>2200</v>
      </c>
      <c r="T97" s="165"/>
      <c r="U97" s="11" t="s">
        <v>84</v>
      </c>
      <c r="V97" s="10"/>
    </row>
    <row r="98" spans="1:22" ht="16.5" thickBot="1" x14ac:dyDescent="0.3">
      <c r="A98" s="16">
        <v>69</v>
      </c>
      <c r="B98" s="179" t="s">
        <v>12</v>
      </c>
      <c r="C98" s="180"/>
      <c r="D98" s="181"/>
      <c r="E98" s="163">
        <v>0</v>
      </c>
      <c r="F98" s="164"/>
      <c r="G98" s="165"/>
      <c r="H98" s="163">
        <v>0</v>
      </c>
      <c r="I98" s="164"/>
      <c r="J98" s="165"/>
      <c r="K98" s="163">
        <v>0</v>
      </c>
      <c r="L98" s="164"/>
      <c r="M98" s="165"/>
      <c r="N98" s="163">
        <v>0</v>
      </c>
      <c r="O98" s="165"/>
      <c r="P98" s="18">
        <v>0</v>
      </c>
      <c r="Q98" s="18">
        <v>0</v>
      </c>
      <c r="R98" s="18">
        <v>0</v>
      </c>
      <c r="S98" s="163">
        <v>0</v>
      </c>
      <c r="T98" s="165"/>
      <c r="U98" s="11"/>
      <c r="V98" s="10"/>
    </row>
    <row r="99" spans="1:22" ht="16.5" thickBot="1" x14ac:dyDescent="0.3">
      <c r="A99" s="16">
        <v>70</v>
      </c>
      <c r="B99" s="179" t="s">
        <v>13</v>
      </c>
      <c r="C99" s="180"/>
      <c r="D99" s="181"/>
      <c r="E99" s="163">
        <v>9998.0689999999995</v>
      </c>
      <c r="F99" s="164"/>
      <c r="G99" s="165"/>
      <c r="H99" s="163">
        <v>177</v>
      </c>
      <c r="I99" s="164"/>
      <c r="J99" s="165"/>
      <c r="K99" s="163">
        <v>0</v>
      </c>
      <c r="L99" s="164"/>
      <c r="M99" s="165"/>
      <c r="N99" s="163">
        <v>202.923</v>
      </c>
      <c r="O99" s="165"/>
      <c r="P99" s="18">
        <v>257.50599999999997</v>
      </c>
      <c r="Q99" s="18">
        <v>1380.32</v>
      </c>
      <c r="R99" s="18">
        <v>5780.32</v>
      </c>
      <c r="S99" s="163">
        <v>2200</v>
      </c>
      <c r="T99" s="165"/>
      <c r="U99" s="11"/>
      <c r="V99" s="10"/>
    </row>
    <row r="100" spans="1:22" ht="31.5" customHeight="1" thickBot="1" x14ac:dyDescent="0.3">
      <c r="A100" s="16">
        <v>71</v>
      </c>
      <c r="B100" s="179" t="s">
        <v>85</v>
      </c>
      <c r="C100" s="180"/>
      <c r="D100" s="181"/>
      <c r="E100" s="179"/>
      <c r="F100" s="180"/>
      <c r="G100" s="181"/>
      <c r="H100" s="179"/>
      <c r="I100" s="180"/>
      <c r="J100" s="181"/>
      <c r="K100" s="179"/>
      <c r="L100" s="180"/>
      <c r="M100" s="181"/>
      <c r="N100" s="179"/>
      <c r="O100" s="181"/>
      <c r="P100" s="17"/>
      <c r="Q100" s="17"/>
      <c r="R100" s="17"/>
      <c r="S100" s="179"/>
      <c r="T100" s="181"/>
      <c r="U100" s="17"/>
      <c r="V100" s="10"/>
    </row>
    <row r="101" spans="1:22" ht="126" customHeight="1" thickBot="1" x14ac:dyDescent="0.3">
      <c r="A101" s="16">
        <v>72</v>
      </c>
      <c r="B101" s="184" t="s">
        <v>86</v>
      </c>
      <c r="C101" s="185"/>
      <c r="D101" s="186"/>
      <c r="E101" s="163">
        <v>69364.103000000003</v>
      </c>
      <c r="F101" s="164"/>
      <c r="G101" s="165"/>
      <c r="H101" s="163">
        <v>14334.266</v>
      </c>
      <c r="I101" s="164"/>
      <c r="J101" s="165"/>
      <c r="K101" s="212">
        <v>33861.328999999998</v>
      </c>
      <c r="L101" s="213"/>
      <c r="M101" s="214"/>
      <c r="N101" s="212">
        <v>8274.7890000000007</v>
      </c>
      <c r="O101" s="214"/>
      <c r="P101" s="18">
        <v>5646.9889999999996</v>
      </c>
      <c r="Q101" s="18">
        <v>7246.73</v>
      </c>
      <c r="R101" s="19">
        <v>0</v>
      </c>
      <c r="S101" s="171">
        <v>0</v>
      </c>
      <c r="T101" s="173"/>
      <c r="U101" s="11" t="s">
        <v>87</v>
      </c>
      <c r="V101" s="10"/>
    </row>
    <row r="102" spans="1:22" ht="16.5" thickBot="1" x14ac:dyDescent="0.3">
      <c r="A102" s="16">
        <v>73</v>
      </c>
      <c r="B102" s="179" t="s">
        <v>88</v>
      </c>
      <c r="C102" s="180"/>
      <c r="D102" s="181"/>
      <c r="E102" s="163">
        <v>3463.61</v>
      </c>
      <c r="F102" s="164"/>
      <c r="G102" s="165"/>
      <c r="H102" s="163">
        <v>0</v>
      </c>
      <c r="I102" s="164"/>
      <c r="J102" s="165"/>
      <c r="K102" s="163">
        <v>2177.61</v>
      </c>
      <c r="L102" s="164"/>
      <c r="M102" s="165"/>
      <c r="N102" s="163">
        <v>1286</v>
      </c>
      <c r="O102" s="165"/>
      <c r="P102" s="18">
        <v>0</v>
      </c>
      <c r="Q102" s="18">
        <v>0</v>
      </c>
      <c r="R102" s="18">
        <v>0</v>
      </c>
      <c r="S102" s="163">
        <v>0</v>
      </c>
      <c r="T102" s="165"/>
      <c r="U102" s="11"/>
      <c r="V102" s="10"/>
    </row>
    <row r="103" spans="1:22" ht="16.5" thickBot="1" x14ac:dyDescent="0.3">
      <c r="A103" s="16">
        <v>74</v>
      </c>
      <c r="B103" s="179" t="s">
        <v>12</v>
      </c>
      <c r="C103" s="180"/>
      <c r="D103" s="181"/>
      <c r="E103" s="163">
        <v>10067.81</v>
      </c>
      <c r="F103" s="164"/>
      <c r="G103" s="165"/>
      <c r="H103" s="163">
        <v>0</v>
      </c>
      <c r="I103" s="164"/>
      <c r="J103" s="165"/>
      <c r="K103" s="163">
        <v>6746.08</v>
      </c>
      <c r="L103" s="164"/>
      <c r="M103" s="165"/>
      <c r="N103" s="163">
        <v>3321.73</v>
      </c>
      <c r="O103" s="165"/>
      <c r="P103" s="18">
        <v>0</v>
      </c>
      <c r="Q103" s="18">
        <v>0</v>
      </c>
      <c r="R103" s="18">
        <v>0</v>
      </c>
      <c r="S103" s="163">
        <v>0</v>
      </c>
      <c r="T103" s="165"/>
      <c r="U103" s="11"/>
      <c r="V103" s="10"/>
    </row>
    <row r="104" spans="1:22" ht="16.5" thickBot="1" x14ac:dyDescent="0.3">
      <c r="A104" s="16">
        <v>75</v>
      </c>
      <c r="B104" s="179" t="s">
        <v>13</v>
      </c>
      <c r="C104" s="180"/>
      <c r="D104" s="181"/>
      <c r="E104" s="163">
        <v>55832.682999999997</v>
      </c>
      <c r="F104" s="164"/>
      <c r="G104" s="165"/>
      <c r="H104" s="163">
        <v>14334.266</v>
      </c>
      <c r="I104" s="164"/>
      <c r="J104" s="165"/>
      <c r="K104" s="163">
        <v>24937.638999999999</v>
      </c>
      <c r="L104" s="164"/>
      <c r="M104" s="165"/>
      <c r="N104" s="163">
        <v>3667.0590000000002</v>
      </c>
      <c r="O104" s="165"/>
      <c r="P104" s="18">
        <v>5646.9889999999996</v>
      </c>
      <c r="Q104" s="18">
        <v>7246.73</v>
      </c>
      <c r="R104" s="18">
        <v>0</v>
      </c>
      <c r="S104" s="163">
        <v>0</v>
      </c>
      <c r="T104" s="165"/>
      <c r="U104" s="11"/>
      <c r="V104" s="10"/>
    </row>
    <row r="105" spans="1:22" ht="16.5" thickBot="1" x14ac:dyDescent="0.3">
      <c r="A105" s="16">
        <v>76</v>
      </c>
      <c r="B105" s="179" t="s">
        <v>89</v>
      </c>
      <c r="C105" s="180"/>
      <c r="D105" s="181"/>
      <c r="E105" s="163"/>
      <c r="F105" s="164"/>
      <c r="G105" s="165"/>
      <c r="H105" s="163"/>
      <c r="I105" s="164"/>
      <c r="J105" s="165"/>
      <c r="K105" s="163"/>
      <c r="L105" s="164"/>
      <c r="M105" s="165"/>
      <c r="N105" s="163"/>
      <c r="O105" s="165"/>
      <c r="P105" s="18"/>
      <c r="Q105" s="18"/>
      <c r="R105" s="18"/>
      <c r="S105" s="163"/>
      <c r="T105" s="165"/>
      <c r="U105" s="17"/>
      <c r="V105" s="10"/>
    </row>
    <row r="106" spans="1:22" ht="47.25" customHeight="1" thickBot="1" x14ac:dyDescent="0.3">
      <c r="A106" s="16">
        <v>77</v>
      </c>
      <c r="B106" s="184" t="s">
        <v>90</v>
      </c>
      <c r="C106" s="185"/>
      <c r="D106" s="186"/>
      <c r="E106" s="163">
        <v>66982.506999999998</v>
      </c>
      <c r="F106" s="164"/>
      <c r="G106" s="165"/>
      <c r="H106" s="163">
        <v>17379.266</v>
      </c>
      <c r="I106" s="164"/>
      <c r="J106" s="165"/>
      <c r="K106" s="163">
        <v>9677.9650000000001</v>
      </c>
      <c r="L106" s="164"/>
      <c r="M106" s="165"/>
      <c r="N106" s="163">
        <v>23015.82</v>
      </c>
      <c r="O106" s="165"/>
      <c r="P106" s="18">
        <v>9695.4509999999991</v>
      </c>
      <c r="Q106" s="18">
        <v>7214.0050000000001</v>
      </c>
      <c r="R106" s="18">
        <v>0</v>
      </c>
      <c r="S106" s="163">
        <v>0</v>
      </c>
      <c r="T106" s="165"/>
      <c r="U106" s="11" t="s">
        <v>19</v>
      </c>
      <c r="V106" s="10"/>
    </row>
    <row r="107" spans="1:22" ht="16.5" thickBot="1" x14ac:dyDescent="0.3">
      <c r="A107" s="16">
        <v>78</v>
      </c>
      <c r="B107" s="179" t="s">
        <v>12</v>
      </c>
      <c r="C107" s="180"/>
      <c r="D107" s="181"/>
      <c r="E107" s="163">
        <v>10024.4</v>
      </c>
      <c r="F107" s="164"/>
      <c r="G107" s="165"/>
      <c r="H107" s="163">
        <v>4600</v>
      </c>
      <c r="I107" s="164"/>
      <c r="J107" s="165"/>
      <c r="K107" s="163">
        <v>0</v>
      </c>
      <c r="L107" s="164"/>
      <c r="M107" s="165"/>
      <c r="N107" s="163">
        <v>3167.5</v>
      </c>
      <c r="O107" s="165"/>
      <c r="P107" s="18">
        <v>2256.9</v>
      </c>
      <c r="Q107" s="18">
        <v>0</v>
      </c>
      <c r="R107" s="18">
        <v>0</v>
      </c>
      <c r="S107" s="163">
        <v>0</v>
      </c>
      <c r="T107" s="165"/>
      <c r="U107" s="11"/>
      <c r="V107" s="10"/>
    </row>
    <row r="108" spans="1:22" ht="16.5" thickBot="1" x14ac:dyDescent="0.3">
      <c r="A108" s="16">
        <v>79</v>
      </c>
      <c r="B108" s="179" t="s">
        <v>13</v>
      </c>
      <c r="C108" s="180"/>
      <c r="D108" s="181"/>
      <c r="E108" s="163">
        <v>56958.107000000004</v>
      </c>
      <c r="F108" s="164"/>
      <c r="G108" s="165"/>
      <c r="H108" s="163">
        <v>12779.266</v>
      </c>
      <c r="I108" s="164"/>
      <c r="J108" s="165"/>
      <c r="K108" s="163">
        <v>9677.9650000000001</v>
      </c>
      <c r="L108" s="164"/>
      <c r="M108" s="165"/>
      <c r="N108" s="163">
        <v>19848.32</v>
      </c>
      <c r="O108" s="165"/>
      <c r="P108" s="18">
        <v>7438.5510000000004</v>
      </c>
      <c r="Q108" s="18">
        <v>7214.0050000000001</v>
      </c>
      <c r="R108" s="18">
        <v>0</v>
      </c>
      <c r="S108" s="163">
        <v>0</v>
      </c>
      <c r="T108" s="165"/>
      <c r="U108" s="11"/>
      <c r="V108" s="10"/>
    </row>
    <row r="109" spans="1:22" ht="346.5" customHeight="1" thickBot="1" x14ac:dyDescent="0.3">
      <c r="A109" s="16">
        <v>80</v>
      </c>
      <c r="B109" s="184" t="s">
        <v>91</v>
      </c>
      <c r="C109" s="185"/>
      <c r="D109" s="186"/>
      <c r="E109" s="163">
        <v>10024.4</v>
      </c>
      <c r="F109" s="164"/>
      <c r="G109" s="165"/>
      <c r="H109" s="163">
        <v>4600</v>
      </c>
      <c r="I109" s="164"/>
      <c r="J109" s="165"/>
      <c r="K109" s="163">
        <v>0</v>
      </c>
      <c r="L109" s="164"/>
      <c r="M109" s="165"/>
      <c r="N109" s="163">
        <v>3167.5</v>
      </c>
      <c r="O109" s="165"/>
      <c r="P109" s="18">
        <v>2256.9</v>
      </c>
      <c r="Q109" s="18">
        <v>0</v>
      </c>
      <c r="R109" s="18">
        <v>0</v>
      </c>
      <c r="S109" s="163">
        <v>0</v>
      </c>
      <c r="T109" s="165"/>
      <c r="U109" s="24"/>
      <c r="V109" s="10"/>
    </row>
    <row r="110" spans="1:22" ht="16.5" thickBot="1" x14ac:dyDescent="0.3">
      <c r="A110" s="16">
        <v>81</v>
      </c>
      <c r="B110" s="179" t="s">
        <v>12</v>
      </c>
      <c r="C110" s="180"/>
      <c r="D110" s="181"/>
      <c r="E110" s="163">
        <v>10024.4</v>
      </c>
      <c r="F110" s="164"/>
      <c r="G110" s="165"/>
      <c r="H110" s="163">
        <v>4600</v>
      </c>
      <c r="I110" s="164"/>
      <c r="J110" s="165"/>
      <c r="K110" s="163"/>
      <c r="L110" s="164"/>
      <c r="M110" s="165"/>
      <c r="N110" s="163">
        <v>3167.5</v>
      </c>
      <c r="O110" s="165"/>
      <c r="P110" s="18">
        <v>2256.9</v>
      </c>
      <c r="Q110" s="18">
        <v>0</v>
      </c>
      <c r="R110" s="18">
        <v>0</v>
      </c>
      <c r="S110" s="163">
        <v>0</v>
      </c>
      <c r="T110" s="165"/>
      <c r="U110" s="11"/>
      <c r="V110" s="10"/>
    </row>
    <row r="111" spans="1:22" ht="16.5" thickBot="1" x14ac:dyDescent="0.3">
      <c r="A111" s="16">
        <v>82</v>
      </c>
      <c r="B111" s="179" t="s">
        <v>13</v>
      </c>
      <c r="C111" s="180"/>
      <c r="D111" s="181"/>
      <c r="E111" s="163">
        <v>0</v>
      </c>
      <c r="F111" s="164"/>
      <c r="G111" s="165"/>
      <c r="H111" s="163">
        <v>0</v>
      </c>
      <c r="I111" s="164"/>
      <c r="J111" s="165"/>
      <c r="K111" s="163"/>
      <c r="L111" s="164"/>
      <c r="M111" s="165"/>
      <c r="N111" s="163"/>
      <c r="O111" s="165"/>
      <c r="P111" s="18"/>
      <c r="Q111" s="18">
        <v>0</v>
      </c>
      <c r="R111" s="18">
        <v>0</v>
      </c>
      <c r="S111" s="163">
        <v>0</v>
      </c>
      <c r="T111" s="165"/>
      <c r="U111" s="11"/>
      <c r="V111" s="10"/>
    </row>
    <row r="112" spans="1:22" ht="78" customHeight="1" x14ac:dyDescent="0.25">
      <c r="A112" s="147">
        <v>83</v>
      </c>
      <c r="B112" s="175" t="s">
        <v>92</v>
      </c>
      <c r="C112" s="182"/>
      <c r="D112" s="176"/>
      <c r="E112" s="149">
        <v>55205.107000000004</v>
      </c>
      <c r="F112" s="150"/>
      <c r="G112" s="151"/>
      <c r="H112" s="149">
        <v>12779.266</v>
      </c>
      <c r="I112" s="150"/>
      <c r="J112" s="151"/>
      <c r="K112" s="149">
        <v>9677.9650000000001</v>
      </c>
      <c r="L112" s="150"/>
      <c r="M112" s="151"/>
      <c r="N112" s="149">
        <v>19848.32</v>
      </c>
      <c r="O112" s="151"/>
      <c r="P112" s="155">
        <v>7438.5510000000004</v>
      </c>
      <c r="Q112" s="155">
        <v>5461.0050000000001</v>
      </c>
      <c r="R112" s="155">
        <v>0</v>
      </c>
      <c r="S112" s="149">
        <v>0</v>
      </c>
      <c r="T112" s="151"/>
      <c r="U112" s="23">
        <v>36953</v>
      </c>
      <c r="V112" s="143"/>
    </row>
    <row r="113" spans="1:22" ht="15.75" x14ac:dyDescent="0.25">
      <c r="A113" s="200"/>
      <c r="B113" s="201"/>
      <c r="C113" s="202"/>
      <c r="D113" s="203"/>
      <c r="E113" s="205"/>
      <c r="F113" s="206"/>
      <c r="G113" s="207"/>
      <c r="H113" s="205"/>
      <c r="I113" s="206"/>
      <c r="J113" s="207"/>
      <c r="K113" s="205"/>
      <c r="L113" s="206"/>
      <c r="M113" s="207"/>
      <c r="N113" s="205"/>
      <c r="O113" s="207"/>
      <c r="P113" s="208"/>
      <c r="Q113" s="208"/>
      <c r="R113" s="208"/>
      <c r="S113" s="205"/>
      <c r="T113" s="207"/>
      <c r="U113" s="23">
        <v>37318</v>
      </c>
      <c r="V113" s="143"/>
    </row>
    <row r="114" spans="1:22" ht="16.5" thickBot="1" x14ac:dyDescent="0.3">
      <c r="A114" s="148"/>
      <c r="B114" s="177"/>
      <c r="C114" s="183"/>
      <c r="D114" s="178"/>
      <c r="E114" s="152"/>
      <c r="F114" s="153"/>
      <c r="G114" s="154"/>
      <c r="H114" s="152"/>
      <c r="I114" s="153"/>
      <c r="J114" s="154"/>
      <c r="K114" s="152"/>
      <c r="L114" s="153"/>
      <c r="M114" s="154"/>
      <c r="N114" s="152"/>
      <c r="O114" s="154"/>
      <c r="P114" s="156"/>
      <c r="Q114" s="156"/>
      <c r="R114" s="156"/>
      <c r="S114" s="152"/>
      <c r="T114" s="154"/>
      <c r="U114" s="26">
        <v>38049</v>
      </c>
      <c r="V114" s="143"/>
    </row>
    <row r="115" spans="1:22" ht="16.5" thickBot="1" x14ac:dyDescent="0.3">
      <c r="A115" s="16">
        <v>84</v>
      </c>
      <c r="B115" s="179" t="s">
        <v>12</v>
      </c>
      <c r="C115" s="180"/>
      <c r="D115" s="181"/>
      <c r="E115" s="163">
        <v>0</v>
      </c>
      <c r="F115" s="164"/>
      <c r="G115" s="165"/>
      <c r="H115" s="163">
        <v>0</v>
      </c>
      <c r="I115" s="164"/>
      <c r="J115" s="165"/>
      <c r="K115" s="163">
        <v>0</v>
      </c>
      <c r="L115" s="164"/>
      <c r="M115" s="165"/>
      <c r="N115" s="163">
        <v>0</v>
      </c>
      <c r="O115" s="165"/>
      <c r="P115" s="18">
        <v>0</v>
      </c>
      <c r="Q115" s="18">
        <v>0</v>
      </c>
      <c r="R115" s="18">
        <v>0</v>
      </c>
      <c r="S115" s="163">
        <v>0</v>
      </c>
      <c r="T115" s="165"/>
      <c r="U115" s="17"/>
      <c r="V115" s="10"/>
    </row>
    <row r="116" spans="1:22" ht="16.5" thickBot="1" x14ac:dyDescent="0.3">
      <c r="A116" s="16">
        <v>85</v>
      </c>
      <c r="B116" s="179" t="s">
        <v>13</v>
      </c>
      <c r="C116" s="180"/>
      <c r="D116" s="181"/>
      <c r="E116" s="163">
        <v>55205.107000000004</v>
      </c>
      <c r="F116" s="164"/>
      <c r="G116" s="165"/>
      <c r="H116" s="163">
        <v>12779.266</v>
      </c>
      <c r="I116" s="164"/>
      <c r="J116" s="165"/>
      <c r="K116" s="163">
        <v>9677.9650000000001</v>
      </c>
      <c r="L116" s="164"/>
      <c r="M116" s="165"/>
      <c r="N116" s="163">
        <v>19848.32</v>
      </c>
      <c r="O116" s="165"/>
      <c r="P116" s="18">
        <v>7438.5510000000004</v>
      </c>
      <c r="Q116" s="18">
        <v>5461.0050000000001</v>
      </c>
      <c r="R116" s="18">
        <v>0</v>
      </c>
      <c r="S116" s="163">
        <v>0</v>
      </c>
      <c r="T116" s="165"/>
      <c r="U116" s="17"/>
      <c r="V116" s="10"/>
    </row>
    <row r="117" spans="1:22" ht="141.75" customHeight="1" thickBot="1" x14ac:dyDescent="0.3">
      <c r="A117" s="16" t="s">
        <v>93</v>
      </c>
      <c r="B117" s="184" t="s">
        <v>94</v>
      </c>
      <c r="C117" s="185"/>
      <c r="D117" s="186"/>
      <c r="E117" s="163">
        <v>1273</v>
      </c>
      <c r="F117" s="164"/>
      <c r="G117" s="165"/>
      <c r="H117" s="163"/>
      <c r="I117" s="164"/>
      <c r="J117" s="165"/>
      <c r="K117" s="163"/>
      <c r="L117" s="164"/>
      <c r="M117" s="165"/>
      <c r="N117" s="163"/>
      <c r="O117" s="165"/>
      <c r="P117" s="18"/>
      <c r="Q117" s="18">
        <v>1273</v>
      </c>
      <c r="R117" s="18"/>
      <c r="S117" s="163"/>
      <c r="T117" s="165"/>
      <c r="U117" s="17"/>
      <c r="V117" s="10"/>
    </row>
    <row r="118" spans="1:22" ht="16.5" thickBot="1" x14ac:dyDescent="0.3">
      <c r="A118" s="16" t="s">
        <v>95</v>
      </c>
      <c r="B118" s="179" t="s">
        <v>13</v>
      </c>
      <c r="C118" s="180"/>
      <c r="D118" s="181"/>
      <c r="E118" s="163">
        <v>1273</v>
      </c>
      <c r="F118" s="164"/>
      <c r="G118" s="165"/>
      <c r="H118" s="163"/>
      <c r="I118" s="164"/>
      <c r="J118" s="165"/>
      <c r="K118" s="163"/>
      <c r="L118" s="164"/>
      <c r="M118" s="165"/>
      <c r="N118" s="163"/>
      <c r="O118" s="165"/>
      <c r="P118" s="18"/>
      <c r="Q118" s="18">
        <v>1273</v>
      </c>
      <c r="R118" s="18"/>
      <c r="S118" s="163"/>
      <c r="T118" s="165"/>
      <c r="U118" s="17"/>
      <c r="V118" s="10"/>
    </row>
    <row r="119" spans="1:22" ht="78.75" customHeight="1" thickBot="1" x14ac:dyDescent="0.3">
      <c r="A119" s="16" t="s">
        <v>96</v>
      </c>
      <c r="B119" s="179" t="s">
        <v>97</v>
      </c>
      <c r="C119" s="180"/>
      <c r="D119" s="181"/>
      <c r="E119" s="163">
        <v>480</v>
      </c>
      <c r="F119" s="164"/>
      <c r="G119" s="165"/>
      <c r="H119" s="163"/>
      <c r="I119" s="164"/>
      <c r="J119" s="165"/>
      <c r="K119" s="163"/>
      <c r="L119" s="164"/>
      <c r="M119" s="165"/>
      <c r="N119" s="163"/>
      <c r="O119" s="165"/>
      <c r="P119" s="18"/>
      <c r="Q119" s="18">
        <v>480</v>
      </c>
      <c r="R119" s="18"/>
      <c r="S119" s="163"/>
      <c r="T119" s="165"/>
      <c r="U119" s="17"/>
      <c r="V119" s="10"/>
    </row>
    <row r="120" spans="1:22" ht="16.5" thickBot="1" x14ac:dyDescent="0.3">
      <c r="A120" s="16" t="s">
        <v>98</v>
      </c>
      <c r="B120" s="179" t="s">
        <v>13</v>
      </c>
      <c r="C120" s="180"/>
      <c r="D120" s="181"/>
      <c r="E120" s="163">
        <v>480</v>
      </c>
      <c r="F120" s="164"/>
      <c r="G120" s="165"/>
      <c r="H120" s="163"/>
      <c r="I120" s="164"/>
      <c r="J120" s="165"/>
      <c r="K120" s="163"/>
      <c r="L120" s="164"/>
      <c r="M120" s="165"/>
      <c r="N120" s="163"/>
      <c r="O120" s="165"/>
      <c r="P120" s="18"/>
      <c r="Q120" s="18">
        <v>480</v>
      </c>
      <c r="R120" s="18"/>
      <c r="S120" s="163"/>
      <c r="T120" s="165"/>
      <c r="U120" s="17"/>
      <c r="V120" s="10"/>
    </row>
    <row r="121" spans="1:22" ht="157.5" customHeight="1" thickBot="1" x14ac:dyDescent="0.3">
      <c r="A121" s="16">
        <v>86</v>
      </c>
      <c r="B121" s="184" t="s">
        <v>99</v>
      </c>
      <c r="C121" s="185"/>
      <c r="D121" s="186"/>
      <c r="E121" s="166"/>
      <c r="F121" s="215"/>
      <c r="G121" s="167"/>
      <c r="H121" s="166"/>
      <c r="I121" s="215"/>
      <c r="J121" s="167"/>
      <c r="K121" s="166"/>
      <c r="L121" s="215"/>
      <c r="M121" s="167"/>
      <c r="N121" s="166"/>
      <c r="O121" s="167"/>
      <c r="P121" s="24"/>
      <c r="Q121" s="24"/>
      <c r="R121" s="24"/>
      <c r="S121" s="166"/>
      <c r="T121" s="167"/>
      <c r="U121" s="17"/>
      <c r="V121" s="10"/>
    </row>
    <row r="122" spans="1:22" ht="126" customHeight="1" thickBot="1" x14ac:dyDescent="0.3">
      <c r="A122" s="16">
        <v>87</v>
      </c>
      <c r="B122" s="184" t="s">
        <v>100</v>
      </c>
      <c r="C122" s="185"/>
      <c r="D122" s="186"/>
      <c r="E122" s="166"/>
      <c r="F122" s="215"/>
      <c r="G122" s="167"/>
      <c r="H122" s="166"/>
      <c r="I122" s="215"/>
      <c r="J122" s="167"/>
      <c r="K122" s="166"/>
      <c r="L122" s="215"/>
      <c r="M122" s="167"/>
      <c r="N122" s="166"/>
      <c r="O122" s="167"/>
      <c r="P122" s="24"/>
      <c r="Q122" s="24"/>
      <c r="R122" s="24"/>
      <c r="S122" s="166"/>
      <c r="T122" s="167"/>
      <c r="U122" s="17"/>
      <c r="V122" s="10"/>
    </row>
    <row r="123" spans="1:22" ht="221.25" thickBot="1" x14ac:dyDescent="0.3">
      <c r="A123" s="16">
        <v>88</v>
      </c>
      <c r="B123" s="21" t="s">
        <v>101</v>
      </c>
      <c r="C123" s="8"/>
      <c r="D123" s="9"/>
      <c r="E123" s="166"/>
      <c r="F123" s="215"/>
      <c r="G123" s="167"/>
      <c r="H123" s="166"/>
      <c r="I123" s="215"/>
      <c r="J123" s="167"/>
      <c r="K123" s="166"/>
      <c r="L123" s="215"/>
      <c r="M123" s="167"/>
      <c r="N123" s="166"/>
      <c r="O123" s="167"/>
      <c r="P123" s="24"/>
      <c r="Q123" s="24"/>
      <c r="R123" s="24"/>
      <c r="S123" s="166"/>
      <c r="T123" s="167"/>
      <c r="U123" s="17"/>
      <c r="V123" s="10"/>
    </row>
    <row r="124" spans="1:22" ht="110.25" customHeight="1" thickBot="1" x14ac:dyDescent="0.3">
      <c r="A124" s="16">
        <v>89</v>
      </c>
      <c r="B124" s="184" t="s">
        <v>102</v>
      </c>
      <c r="C124" s="185"/>
      <c r="D124" s="186"/>
      <c r="E124" s="166"/>
      <c r="F124" s="215"/>
      <c r="G124" s="167"/>
      <c r="H124" s="166"/>
      <c r="I124" s="215"/>
      <c r="J124" s="167"/>
      <c r="K124" s="166"/>
      <c r="L124" s="215"/>
      <c r="M124" s="167"/>
      <c r="N124" s="166"/>
      <c r="O124" s="167"/>
      <c r="P124" s="24"/>
      <c r="Q124" s="24"/>
      <c r="R124" s="24"/>
      <c r="S124" s="166"/>
      <c r="T124" s="167"/>
      <c r="U124" s="17"/>
      <c r="V124" s="10"/>
    </row>
    <row r="125" spans="1:22" ht="173.25" customHeight="1" thickBot="1" x14ac:dyDescent="0.3">
      <c r="A125" s="16">
        <v>90</v>
      </c>
      <c r="B125" s="184" t="s">
        <v>103</v>
      </c>
      <c r="C125" s="185"/>
      <c r="D125" s="186"/>
      <c r="E125" s="166"/>
      <c r="F125" s="215"/>
      <c r="G125" s="167"/>
      <c r="H125" s="166"/>
      <c r="I125" s="215"/>
      <c r="J125" s="167"/>
      <c r="K125" s="166"/>
      <c r="L125" s="215"/>
      <c r="M125" s="167"/>
      <c r="N125" s="166"/>
      <c r="O125" s="167"/>
      <c r="P125" s="24"/>
      <c r="Q125" s="24"/>
      <c r="R125" s="24"/>
      <c r="S125" s="166"/>
      <c r="T125" s="167"/>
      <c r="U125" s="17"/>
      <c r="V125" s="10"/>
    </row>
    <row r="126" spans="1:22" ht="78.75" customHeight="1" thickBot="1" x14ac:dyDescent="0.3">
      <c r="A126" s="16">
        <v>91</v>
      </c>
      <c r="B126" s="184" t="s">
        <v>104</v>
      </c>
      <c r="C126" s="185"/>
      <c r="D126" s="186"/>
      <c r="E126" s="166"/>
      <c r="F126" s="215"/>
      <c r="G126" s="167"/>
      <c r="H126" s="166"/>
      <c r="I126" s="215"/>
      <c r="J126" s="167"/>
      <c r="K126" s="166"/>
      <c r="L126" s="215"/>
      <c r="M126" s="167"/>
      <c r="N126" s="166"/>
      <c r="O126" s="167"/>
      <c r="P126" s="24"/>
      <c r="Q126" s="24"/>
      <c r="R126" s="24"/>
      <c r="S126" s="166"/>
      <c r="T126" s="167"/>
      <c r="U126" s="17"/>
      <c r="V126" s="10"/>
    </row>
    <row r="127" spans="1:22" ht="236.25" customHeight="1" thickBot="1" x14ac:dyDescent="0.3">
      <c r="A127" s="16">
        <v>92</v>
      </c>
      <c r="B127" s="184" t="s">
        <v>105</v>
      </c>
      <c r="C127" s="185"/>
      <c r="D127" s="186"/>
      <c r="E127" s="166"/>
      <c r="F127" s="215"/>
      <c r="G127" s="167"/>
      <c r="H127" s="166"/>
      <c r="I127" s="215"/>
      <c r="J127" s="167"/>
      <c r="K127" s="166"/>
      <c r="L127" s="215"/>
      <c r="M127" s="167"/>
      <c r="N127" s="166"/>
      <c r="O127" s="167"/>
      <c r="P127" s="24"/>
      <c r="Q127" s="24"/>
      <c r="R127" s="24"/>
      <c r="S127" s="166"/>
      <c r="T127" s="167"/>
      <c r="U127" s="17"/>
      <c r="V127" s="10"/>
    </row>
    <row r="128" spans="1:22" ht="110.25" customHeight="1" thickBot="1" x14ac:dyDescent="0.3">
      <c r="A128" s="16">
        <v>93</v>
      </c>
      <c r="B128" s="184" t="s">
        <v>106</v>
      </c>
      <c r="C128" s="185"/>
      <c r="D128" s="186"/>
      <c r="E128" s="166"/>
      <c r="F128" s="215"/>
      <c r="G128" s="167"/>
      <c r="H128" s="166"/>
      <c r="I128" s="215"/>
      <c r="J128" s="167"/>
      <c r="K128" s="166"/>
      <c r="L128" s="215"/>
      <c r="M128" s="167"/>
      <c r="N128" s="166"/>
      <c r="O128" s="167"/>
      <c r="P128" s="24"/>
      <c r="Q128" s="24"/>
      <c r="R128" s="24"/>
      <c r="S128" s="166"/>
      <c r="T128" s="167"/>
      <c r="U128" s="17"/>
      <c r="V128" s="10"/>
    </row>
    <row r="129" spans="1:22" ht="16.5" thickBot="1" x14ac:dyDescent="0.3">
      <c r="A129" s="161" t="s">
        <v>20</v>
      </c>
      <c r="B129" s="174"/>
      <c r="C129" s="174"/>
      <c r="D129" s="174"/>
      <c r="E129" s="174"/>
      <c r="F129" s="174"/>
      <c r="G129" s="174"/>
      <c r="H129" s="174"/>
      <c r="I129" s="174"/>
      <c r="J129" s="174"/>
      <c r="K129" s="174"/>
      <c r="L129" s="174"/>
      <c r="M129" s="174"/>
      <c r="N129" s="174"/>
      <c r="O129" s="174"/>
      <c r="P129" s="174"/>
      <c r="Q129" s="174"/>
      <c r="R129" s="174"/>
      <c r="S129" s="174"/>
      <c r="T129" s="174"/>
      <c r="U129" s="162"/>
      <c r="V129" s="10"/>
    </row>
    <row r="130" spans="1:22" ht="47.25" customHeight="1" thickBot="1" x14ac:dyDescent="0.3">
      <c r="A130" s="16">
        <v>94</v>
      </c>
      <c r="B130" s="184" t="s">
        <v>107</v>
      </c>
      <c r="C130" s="185"/>
      <c r="D130" s="186"/>
      <c r="E130" s="163">
        <v>133936.57699999999</v>
      </c>
      <c r="F130" s="164"/>
      <c r="G130" s="165"/>
      <c r="H130" s="163">
        <v>6410.6559999999999</v>
      </c>
      <c r="I130" s="164"/>
      <c r="J130" s="165"/>
      <c r="K130" s="163">
        <v>14767.85</v>
      </c>
      <c r="L130" s="164"/>
      <c r="M130" s="165"/>
      <c r="N130" s="168">
        <v>23103.673999999999</v>
      </c>
      <c r="O130" s="170"/>
      <c r="P130" s="18">
        <v>22169.219000000001</v>
      </c>
      <c r="Q130" s="18">
        <v>59485.178</v>
      </c>
      <c r="R130" s="18">
        <v>5000</v>
      </c>
      <c r="S130" s="163">
        <v>3000</v>
      </c>
      <c r="T130" s="165"/>
      <c r="U130" s="11" t="s">
        <v>18</v>
      </c>
      <c r="V130" s="10"/>
    </row>
    <row r="131" spans="1:22" ht="16.5" thickBot="1" x14ac:dyDescent="0.3">
      <c r="A131" s="16">
        <v>95</v>
      </c>
      <c r="B131" s="179" t="s">
        <v>12</v>
      </c>
      <c r="C131" s="180"/>
      <c r="D131" s="181"/>
      <c r="E131" s="163">
        <v>0</v>
      </c>
      <c r="F131" s="164"/>
      <c r="G131" s="165"/>
      <c r="H131" s="163">
        <v>0</v>
      </c>
      <c r="I131" s="164"/>
      <c r="J131" s="165"/>
      <c r="K131" s="163">
        <v>0</v>
      </c>
      <c r="L131" s="164"/>
      <c r="M131" s="165"/>
      <c r="N131" s="163">
        <v>0</v>
      </c>
      <c r="O131" s="165"/>
      <c r="P131" s="18">
        <v>0</v>
      </c>
      <c r="Q131" s="18">
        <v>0</v>
      </c>
      <c r="R131" s="18">
        <v>0</v>
      </c>
      <c r="S131" s="163">
        <v>0</v>
      </c>
      <c r="T131" s="165"/>
      <c r="U131" s="11" t="s">
        <v>19</v>
      </c>
      <c r="V131" s="10"/>
    </row>
    <row r="132" spans="1:22" ht="16.5" thickBot="1" x14ac:dyDescent="0.3">
      <c r="A132" s="16">
        <v>96</v>
      </c>
      <c r="B132" s="179" t="s">
        <v>13</v>
      </c>
      <c r="C132" s="180"/>
      <c r="D132" s="181"/>
      <c r="E132" s="163">
        <v>133936.57699999999</v>
      </c>
      <c r="F132" s="164"/>
      <c r="G132" s="165"/>
      <c r="H132" s="163">
        <v>6410.6559999999999</v>
      </c>
      <c r="I132" s="164"/>
      <c r="J132" s="165"/>
      <c r="K132" s="163">
        <v>14767.85</v>
      </c>
      <c r="L132" s="164"/>
      <c r="M132" s="165"/>
      <c r="N132" s="163">
        <v>23103.673999999999</v>
      </c>
      <c r="O132" s="165"/>
      <c r="P132" s="18">
        <v>22169.219000000001</v>
      </c>
      <c r="Q132" s="18">
        <v>59485.178</v>
      </c>
      <c r="R132" s="18">
        <v>5000</v>
      </c>
      <c r="S132" s="163">
        <v>3000</v>
      </c>
      <c r="T132" s="165"/>
      <c r="U132" s="11" t="s">
        <v>19</v>
      </c>
      <c r="V132" s="10"/>
    </row>
    <row r="133" spans="1:22" ht="47.25" customHeight="1" thickBot="1" x14ac:dyDescent="0.3">
      <c r="A133" s="16">
        <v>97</v>
      </c>
      <c r="B133" s="184" t="s">
        <v>21</v>
      </c>
      <c r="C133" s="185"/>
      <c r="D133" s="186"/>
      <c r="E133" s="163">
        <v>115103.868</v>
      </c>
      <c r="F133" s="164"/>
      <c r="G133" s="165"/>
      <c r="H133" s="163">
        <v>4856.2560000000003</v>
      </c>
      <c r="I133" s="164"/>
      <c r="J133" s="165"/>
      <c r="K133" s="163">
        <v>12171.8</v>
      </c>
      <c r="L133" s="164"/>
      <c r="M133" s="165"/>
      <c r="N133" s="163">
        <v>19245.204000000002</v>
      </c>
      <c r="O133" s="165"/>
      <c r="P133" s="18">
        <v>17308.73</v>
      </c>
      <c r="Q133" s="18">
        <v>53521.877999999997</v>
      </c>
      <c r="R133" s="18">
        <v>5000</v>
      </c>
      <c r="S133" s="163">
        <v>3000</v>
      </c>
      <c r="T133" s="165"/>
      <c r="U133" s="11" t="s">
        <v>18</v>
      </c>
      <c r="V133" s="10"/>
    </row>
    <row r="134" spans="1:22" ht="16.5" thickBot="1" x14ac:dyDescent="0.3">
      <c r="A134" s="20"/>
      <c r="B134" s="179" t="s">
        <v>108</v>
      </c>
      <c r="C134" s="180"/>
      <c r="D134" s="180"/>
      <c r="E134" s="180"/>
      <c r="F134" s="180"/>
      <c r="G134" s="180"/>
      <c r="H134" s="180"/>
      <c r="I134" s="180"/>
      <c r="J134" s="180"/>
      <c r="K134" s="180"/>
      <c r="L134" s="180"/>
      <c r="M134" s="180"/>
      <c r="N134" s="180"/>
      <c r="O134" s="180"/>
      <c r="P134" s="180"/>
      <c r="Q134" s="180"/>
      <c r="R134" s="180"/>
      <c r="S134" s="180"/>
      <c r="T134" s="180"/>
      <c r="U134" s="181"/>
      <c r="V134" s="10"/>
    </row>
    <row r="135" spans="1:22" ht="47.25" customHeight="1" thickBot="1" x14ac:dyDescent="0.3">
      <c r="A135" s="16">
        <v>98</v>
      </c>
      <c r="B135" s="184" t="s">
        <v>82</v>
      </c>
      <c r="C135" s="185"/>
      <c r="D135" s="186"/>
      <c r="E135" s="163">
        <v>16370.512000000001</v>
      </c>
      <c r="F135" s="164"/>
      <c r="G135" s="165"/>
      <c r="H135" s="163">
        <v>993.25599999999997</v>
      </c>
      <c r="I135" s="164"/>
      <c r="J135" s="165"/>
      <c r="K135" s="163">
        <v>993.25599999999997</v>
      </c>
      <c r="L135" s="164"/>
      <c r="M135" s="165"/>
      <c r="N135" s="163">
        <v>0</v>
      </c>
      <c r="O135" s="165"/>
      <c r="P135" s="18">
        <v>0</v>
      </c>
      <c r="Q135" s="18">
        <v>14384</v>
      </c>
      <c r="R135" s="18">
        <v>0</v>
      </c>
      <c r="S135" s="163">
        <v>0</v>
      </c>
      <c r="T135" s="165"/>
      <c r="U135" s="11" t="s">
        <v>18</v>
      </c>
      <c r="V135" s="10"/>
    </row>
    <row r="136" spans="1:22" ht="16.5" thickBot="1" x14ac:dyDescent="0.3">
      <c r="A136" s="16">
        <v>99</v>
      </c>
      <c r="B136" s="179" t="s">
        <v>12</v>
      </c>
      <c r="C136" s="180"/>
      <c r="D136" s="181"/>
      <c r="E136" s="163">
        <v>0</v>
      </c>
      <c r="F136" s="164"/>
      <c r="G136" s="165"/>
      <c r="H136" s="163">
        <v>0</v>
      </c>
      <c r="I136" s="164"/>
      <c r="J136" s="165"/>
      <c r="K136" s="163">
        <v>0</v>
      </c>
      <c r="L136" s="164"/>
      <c r="M136" s="165"/>
      <c r="N136" s="163">
        <v>0</v>
      </c>
      <c r="O136" s="165"/>
      <c r="P136" s="18">
        <v>0</v>
      </c>
      <c r="Q136" s="18">
        <v>0</v>
      </c>
      <c r="R136" s="18">
        <v>0</v>
      </c>
      <c r="S136" s="163">
        <v>0</v>
      </c>
      <c r="T136" s="165"/>
      <c r="U136" s="11" t="s">
        <v>19</v>
      </c>
      <c r="V136" s="10"/>
    </row>
    <row r="137" spans="1:22" ht="16.5" thickBot="1" x14ac:dyDescent="0.3">
      <c r="A137" s="16">
        <v>100</v>
      </c>
      <c r="B137" s="179" t="s">
        <v>13</v>
      </c>
      <c r="C137" s="180"/>
      <c r="D137" s="181"/>
      <c r="E137" s="163">
        <v>16370.512000000001</v>
      </c>
      <c r="F137" s="164"/>
      <c r="G137" s="165"/>
      <c r="H137" s="163">
        <v>993.25599999999997</v>
      </c>
      <c r="I137" s="164"/>
      <c r="J137" s="165"/>
      <c r="K137" s="163">
        <v>993.25599999999997</v>
      </c>
      <c r="L137" s="164"/>
      <c r="M137" s="165"/>
      <c r="N137" s="163">
        <v>0</v>
      </c>
      <c r="O137" s="165"/>
      <c r="P137" s="18">
        <v>0</v>
      </c>
      <c r="Q137" s="18">
        <v>14384</v>
      </c>
      <c r="R137" s="18">
        <v>0</v>
      </c>
      <c r="S137" s="163">
        <v>0</v>
      </c>
      <c r="T137" s="165"/>
      <c r="U137" s="11" t="s">
        <v>18</v>
      </c>
      <c r="V137" s="10"/>
    </row>
    <row r="138" spans="1:22" ht="47.25" customHeight="1" thickBot="1" x14ac:dyDescent="0.3">
      <c r="A138" s="16">
        <v>101</v>
      </c>
      <c r="B138" s="184" t="s">
        <v>21</v>
      </c>
      <c r="C138" s="185"/>
      <c r="D138" s="186"/>
      <c r="E138" s="163">
        <v>16370.512000000001</v>
      </c>
      <c r="F138" s="164"/>
      <c r="G138" s="165"/>
      <c r="H138" s="163">
        <v>993.25599999999997</v>
      </c>
      <c r="I138" s="164"/>
      <c r="J138" s="165"/>
      <c r="K138" s="163">
        <v>993.25599999999997</v>
      </c>
      <c r="L138" s="164"/>
      <c r="M138" s="165"/>
      <c r="N138" s="163"/>
      <c r="O138" s="165"/>
      <c r="P138" s="18"/>
      <c r="Q138" s="18">
        <v>14384</v>
      </c>
      <c r="R138" s="18"/>
      <c r="S138" s="163"/>
      <c r="T138" s="165"/>
      <c r="U138" s="24"/>
      <c r="V138" s="10"/>
    </row>
    <row r="139" spans="1:22" ht="31.5" customHeight="1" thickBot="1" x14ac:dyDescent="0.3">
      <c r="A139" s="20"/>
      <c r="B139" s="161" t="s">
        <v>109</v>
      </c>
      <c r="C139" s="174"/>
      <c r="D139" s="162"/>
      <c r="E139" s="171"/>
      <c r="F139" s="172"/>
      <c r="G139" s="173"/>
      <c r="H139" s="171"/>
      <c r="I139" s="172"/>
      <c r="J139" s="173"/>
      <c r="K139" s="171"/>
      <c r="L139" s="172"/>
      <c r="M139" s="173"/>
      <c r="N139" s="171"/>
      <c r="O139" s="173"/>
      <c r="P139" s="19"/>
      <c r="Q139" s="19"/>
      <c r="R139" s="19"/>
      <c r="S139" s="171"/>
      <c r="T139" s="173"/>
      <c r="U139" s="24"/>
      <c r="V139" s="10"/>
    </row>
    <row r="140" spans="1:22" ht="204.75" customHeight="1" thickBot="1" x14ac:dyDescent="0.3">
      <c r="A140" s="16">
        <v>102</v>
      </c>
      <c r="B140" s="184" t="s">
        <v>110</v>
      </c>
      <c r="C140" s="185"/>
      <c r="D140" s="186"/>
      <c r="E140" s="163">
        <v>16370.512000000001</v>
      </c>
      <c r="F140" s="164"/>
      <c r="G140" s="165"/>
      <c r="H140" s="163">
        <v>993.25599999999997</v>
      </c>
      <c r="I140" s="164"/>
      <c r="J140" s="165"/>
      <c r="K140" s="163">
        <v>993.25599999999997</v>
      </c>
      <c r="L140" s="164"/>
      <c r="M140" s="165"/>
      <c r="N140" s="163">
        <v>0</v>
      </c>
      <c r="O140" s="165"/>
      <c r="P140" s="18">
        <v>0</v>
      </c>
      <c r="Q140" s="18">
        <v>14384</v>
      </c>
      <c r="R140" s="18">
        <v>0</v>
      </c>
      <c r="S140" s="163">
        <v>0</v>
      </c>
      <c r="T140" s="165"/>
      <c r="U140" s="26">
        <v>37261</v>
      </c>
      <c r="V140" s="10"/>
    </row>
    <row r="141" spans="1:22" ht="16.5" thickBot="1" x14ac:dyDescent="0.3">
      <c r="A141" s="16">
        <v>103</v>
      </c>
      <c r="B141" s="179" t="s">
        <v>12</v>
      </c>
      <c r="C141" s="180"/>
      <c r="D141" s="181"/>
      <c r="E141" s="163">
        <v>0</v>
      </c>
      <c r="F141" s="164"/>
      <c r="G141" s="165"/>
      <c r="H141" s="163">
        <v>0</v>
      </c>
      <c r="I141" s="164"/>
      <c r="J141" s="165"/>
      <c r="K141" s="163">
        <v>0</v>
      </c>
      <c r="L141" s="164"/>
      <c r="M141" s="165"/>
      <c r="N141" s="163"/>
      <c r="O141" s="165"/>
      <c r="P141" s="18"/>
      <c r="Q141" s="18"/>
      <c r="R141" s="18"/>
      <c r="S141" s="163"/>
      <c r="T141" s="165"/>
      <c r="U141" s="24"/>
      <c r="V141" s="10"/>
    </row>
    <row r="142" spans="1:22" ht="16.5" thickBot="1" x14ac:dyDescent="0.3">
      <c r="A142" s="16">
        <v>104</v>
      </c>
      <c r="B142" s="179" t="s">
        <v>13</v>
      </c>
      <c r="C142" s="180"/>
      <c r="D142" s="181"/>
      <c r="E142" s="163">
        <v>16370.512000000001</v>
      </c>
      <c r="F142" s="164"/>
      <c r="G142" s="165"/>
      <c r="H142" s="163">
        <v>993.25599999999997</v>
      </c>
      <c r="I142" s="164"/>
      <c r="J142" s="165"/>
      <c r="K142" s="163">
        <v>993.25599999999997</v>
      </c>
      <c r="L142" s="164"/>
      <c r="M142" s="165"/>
      <c r="N142" s="163">
        <v>0</v>
      </c>
      <c r="O142" s="165"/>
      <c r="P142" s="18">
        <v>0</v>
      </c>
      <c r="Q142" s="18">
        <v>14384</v>
      </c>
      <c r="R142" s="18">
        <v>0</v>
      </c>
      <c r="S142" s="163">
        <v>0</v>
      </c>
      <c r="T142" s="165"/>
      <c r="U142" s="24"/>
      <c r="V142" s="10"/>
    </row>
    <row r="143" spans="1:22" ht="16.5" thickBot="1" x14ac:dyDescent="0.3">
      <c r="A143" s="20"/>
      <c r="B143" s="179" t="s">
        <v>89</v>
      </c>
      <c r="C143" s="180"/>
      <c r="D143" s="180"/>
      <c r="E143" s="180"/>
      <c r="F143" s="180"/>
      <c r="G143" s="180"/>
      <c r="H143" s="180"/>
      <c r="I143" s="180"/>
      <c r="J143" s="180"/>
      <c r="K143" s="180"/>
      <c r="L143" s="180"/>
      <c r="M143" s="180"/>
      <c r="N143" s="180"/>
      <c r="O143" s="180"/>
      <c r="P143" s="180"/>
      <c r="Q143" s="180"/>
      <c r="R143" s="180"/>
      <c r="S143" s="180"/>
      <c r="T143" s="180"/>
      <c r="U143" s="181"/>
      <c r="V143" s="10"/>
    </row>
    <row r="144" spans="1:22" ht="47.25" customHeight="1" thickBot="1" x14ac:dyDescent="0.3">
      <c r="A144" s="16">
        <v>105</v>
      </c>
      <c r="B144" s="184" t="s">
        <v>111</v>
      </c>
      <c r="C144" s="185"/>
      <c r="D144" s="186"/>
      <c r="E144" s="163">
        <v>117566.065</v>
      </c>
      <c r="F144" s="164"/>
      <c r="G144" s="165"/>
      <c r="H144" s="163">
        <v>5417.4</v>
      </c>
      <c r="I144" s="164"/>
      <c r="J144" s="165"/>
      <c r="K144" s="163">
        <v>13774.593999999999</v>
      </c>
      <c r="L144" s="164"/>
      <c r="M144" s="165"/>
      <c r="N144" s="163">
        <v>23103.673999999999</v>
      </c>
      <c r="O144" s="165"/>
      <c r="P144" s="18">
        <v>22169.219000000001</v>
      </c>
      <c r="Q144" s="18">
        <v>45101.178</v>
      </c>
      <c r="R144" s="18">
        <v>5000</v>
      </c>
      <c r="S144" s="163">
        <v>3000</v>
      </c>
      <c r="T144" s="165"/>
      <c r="U144" s="11"/>
      <c r="V144" s="10"/>
    </row>
    <row r="145" spans="1:22" ht="16.5" thickBot="1" x14ac:dyDescent="0.3">
      <c r="A145" s="16">
        <v>106</v>
      </c>
      <c r="B145" s="179" t="s">
        <v>12</v>
      </c>
      <c r="C145" s="180"/>
      <c r="D145" s="181"/>
      <c r="E145" s="163">
        <v>0</v>
      </c>
      <c r="F145" s="164"/>
      <c r="G145" s="165"/>
      <c r="H145" s="163">
        <v>0</v>
      </c>
      <c r="I145" s="164"/>
      <c r="J145" s="165"/>
      <c r="K145" s="163">
        <v>0</v>
      </c>
      <c r="L145" s="164"/>
      <c r="M145" s="165"/>
      <c r="N145" s="163">
        <v>0</v>
      </c>
      <c r="O145" s="165"/>
      <c r="P145" s="18">
        <v>0</v>
      </c>
      <c r="Q145" s="18">
        <v>0</v>
      </c>
      <c r="R145" s="18">
        <v>0</v>
      </c>
      <c r="S145" s="163">
        <v>0</v>
      </c>
      <c r="T145" s="165"/>
      <c r="U145" s="11"/>
      <c r="V145" s="10"/>
    </row>
    <row r="146" spans="1:22" ht="16.5" thickBot="1" x14ac:dyDescent="0.3">
      <c r="A146" s="16">
        <v>107</v>
      </c>
      <c r="B146" s="179" t="s">
        <v>13</v>
      </c>
      <c r="C146" s="180"/>
      <c r="D146" s="181"/>
      <c r="E146" s="163">
        <v>117566.065</v>
      </c>
      <c r="F146" s="164"/>
      <c r="G146" s="165"/>
      <c r="H146" s="163">
        <v>5417.4</v>
      </c>
      <c r="I146" s="164"/>
      <c r="J146" s="165"/>
      <c r="K146" s="163">
        <v>13774.593999999999</v>
      </c>
      <c r="L146" s="164"/>
      <c r="M146" s="165"/>
      <c r="N146" s="163">
        <v>23103.673999999999</v>
      </c>
      <c r="O146" s="165"/>
      <c r="P146" s="18">
        <v>22169.219000000001</v>
      </c>
      <c r="Q146" s="18">
        <v>45101.178</v>
      </c>
      <c r="R146" s="18">
        <v>5000</v>
      </c>
      <c r="S146" s="163">
        <v>3000</v>
      </c>
      <c r="T146" s="165"/>
      <c r="U146" s="11"/>
      <c r="V146" s="10"/>
    </row>
    <row r="147" spans="1:22" ht="47.25" customHeight="1" thickBot="1" x14ac:dyDescent="0.3">
      <c r="A147" s="16">
        <v>108</v>
      </c>
      <c r="B147" s="184" t="s">
        <v>21</v>
      </c>
      <c r="C147" s="185"/>
      <c r="D147" s="186"/>
      <c r="E147" s="163">
        <v>98733.356</v>
      </c>
      <c r="F147" s="164"/>
      <c r="G147" s="165"/>
      <c r="H147" s="163">
        <v>3863</v>
      </c>
      <c r="I147" s="164"/>
      <c r="J147" s="165"/>
      <c r="K147" s="163">
        <v>11178.544</v>
      </c>
      <c r="L147" s="164"/>
      <c r="M147" s="165"/>
      <c r="N147" s="163">
        <v>19245.204000000002</v>
      </c>
      <c r="O147" s="165"/>
      <c r="P147" s="18">
        <v>17308.73</v>
      </c>
      <c r="Q147" s="18">
        <v>39137.877999999997</v>
      </c>
      <c r="R147" s="18">
        <v>5000</v>
      </c>
      <c r="S147" s="163">
        <v>3000</v>
      </c>
      <c r="T147" s="165"/>
      <c r="U147" s="11"/>
      <c r="V147" s="10"/>
    </row>
    <row r="148" spans="1:22" ht="110.25" customHeight="1" thickBot="1" x14ac:dyDescent="0.3">
      <c r="A148" s="16">
        <v>109</v>
      </c>
      <c r="B148" s="184" t="s">
        <v>112</v>
      </c>
      <c r="C148" s="185"/>
      <c r="D148" s="186"/>
      <c r="E148" s="163">
        <v>18343.409</v>
      </c>
      <c r="F148" s="164"/>
      <c r="G148" s="165"/>
      <c r="H148" s="163">
        <v>1554.4</v>
      </c>
      <c r="I148" s="164"/>
      <c r="J148" s="165"/>
      <c r="K148" s="163">
        <v>2596.0500000000002</v>
      </c>
      <c r="L148" s="164"/>
      <c r="M148" s="165"/>
      <c r="N148" s="163">
        <v>3858.47</v>
      </c>
      <c r="O148" s="165"/>
      <c r="P148" s="18">
        <v>4860.4889999999996</v>
      </c>
      <c r="Q148" s="18">
        <v>5474</v>
      </c>
      <c r="R148" s="18">
        <v>0</v>
      </c>
      <c r="S148" s="163">
        <v>0</v>
      </c>
      <c r="T148" s="165"/>
      <c r="U148" s="11" t="s">
        <v>113</v>
      </c>
      <c r="V148" s="10"/>
    </row>
    <row r="149" spans="1:22" ht="16.5" thickBot="1" x14ac:dyDescent="0.3">
      <c r="A149" s="16">
        <v>110</v>
      </c>
      <c r="B149" s="179" t="s">
        <v>13</v>
      </c>
      <c r="C149" s="180"/>
      <c r="D149" s="181"/>
      <c r="E149" s="163">
        <v>18343.409</v>
      </c>
      <c r="F149" s="164"/>
      <c r="G149" s="165"/>
      <c r="H149" s="163">
        <v>1554.4</v>
      </c>
      <c r="I149" s="164"/>
      <c r="J149" s="165"/>
      <c r="K149" s="163">
        <v>2596.0500000000002</v>
      </c>
      <c r="L149" s="164"/>
      <c r="M149" s="165"/>
      <c r="N149" s="163">
        <v>3858.47</v>
      </c>
      <c r="O149" s="165"/>
      <c r="P149" s="18">
        <v>4860.4889999999996</v>
      </c>
      <c r="Q149" s="18">
        <v>5474</v>
      </c>
      <c r="R149" s="18">
        <v>0</v>
      </c>
      <c r="S149" s="163">
        <v>0</v>
      </c>
      <c r="T149" s="165"/>
      <c r="U149" s="11"/>
      <c r="V149" s="10"/>
    </row>
    <row r="150" spans="1:22" ht="47.25" customHeight="1" thickBot="1" x14ac:dyDescent="0.3">
      <c r="A150" s="16">
        <v>111</v>
      </c>
      <c r="B150" s="184" t="s">
        <v>114</v>
      </c>
      <c r="C150" s="185"/>
      <c r="D150" s="186"/>
      <c r="E150" s="163">
        <v>489.3</v>
      </c>
      <c r="F150" s="164"/>
      <c r="G150" s="165"/>
      <c r="H150" s="163"/>
      <c r="I150" s="164"/>
      <c r="J150" s="165"/>
      <c r="K150" s="163"/>
      <c r="L150" s="164"/>
      <c r="M150" s="165"/>
      <c r="N150" s="163"/>
      <c r="O150" s="165"/>
      <c r="P150" s="18"/>
      <c r="Q150" s="18">
        <v>489.3</v>
      </c>
      <c r="R150" s="18"/>
      <c r="S150" s="163"/>
      <c r="T150" s="165"/>
      <c r="U150" s="11"/>
      <c r="V150" s="10"/>
    </row>
    <row r="151" spans="1:22" ht="16.5" thickBot="1" x14ac:dyDescent="0.3">
      <c r="A151" s="16">
        <v>112</v>
      </c>
      <c r="B151" s="179" t="s">
        <v>13</v>
      </c>
      <c r="C151" s="180"/>
      <c r="D151" s="181"/>
      <c r="E151" s="163">
        <v>489.3</v>
      </c>
      <c r="F151" s="164"/>
      <c r="G151" s="165"/>
      <c r="H151" s="163"/>
      <c r="I151" s="164"/>
      <c r="J151" s="165"/>
      <c r="K151" s="163"/>
      <c r="L151" s="164"/>
      <c r="M151" s="165"/>
      <c r="N151" s="163"/>
      <c r="O151" s="165"/>
      <c r="P151" s="18"/>
      <c r="Q151" s="18">
        <v>489.3</v>
      </c>
      <c r="R151" s="18"/>
      <c r="S151" s="163"/>
      <c r="T151" s="165"/>
      <c r="U151" s="11"/>
      <c r="V151" s="10"/>
    </row>
    <row r="152" spans="1:22" ht="62.25" customHeight="1" x14ac:dyDescent="0.25">
      <c r="A152" s="147">
        <v>113</v>
      </c>
      <c r="B152" s="175" t="s">
        <v>115</v>
      </c>
      <c r="C152" s="182"/>
      <c r="D152" s="176"/>
      <c r="E152" s="149">
        <v>8900.6</v>
      </c>
      <c r="F152" s="150"/>
      <c r="G152" s="151"/>
      <c r="H152" s="149">
        <v>100</v>
      </c>
      <c r="I152" s="150"/>
      <c r="J152" s="151"/>
      <c r="K152" s="149">
        <v>150</v>
      </c>
      <c r="L152" s="150"/>
      <c r="M152" s="151"/>
      <c r="N152" s="149">
        <v>200</v>
      </c>
      <c r="O152" s="151"/>
      <c r="P152" s="155">
        <v>250</v>
      </c>
      <c r="Q152" s="155">
        <v>200.6</v>
      </c>
      <c r="R152" s="155">
        <v>5000</v>
      </c>
      <c r="S152" s="149">
        <v>3000</v>
      </c>
      <c r="T152" s="151"/>
      <c r="U152" s="6" t="s">
        <v>116</v>
      </c>
      <c r="V152" s="143"/>
    </row>
    <row r="153" spans="1:22" ht="32.25" thickBot="1" x14ac:dyDescent="0.3">
      <c r="A153" s="148"/>
      <c r="B153" s="177"/>
      <c r="C153" s="183"/>
      <c r="D153" s="178"/>
      <c r="E153" s="152"/>
      <c r="F153" s="153"/>
      <c r="G153" s="154"/>
      <c r="H153" s="152"/>
      <c r="I153" s="153"/>
      <c r="J153" s="154"/>
      <c r="K153" s="152"/>
      <c r="L153" s="153"/>
      <c r="M153" s="154"/>
      <c r="N153" s="152"/>
      <c r="O153" s="154"/>
      <c r="P153" s="156"/>
      <c r="Q153" s="156"/>
      <c r="R153" s="156"/>
      <c r="S153" s="152"/>
      <c r="T153" s="154"/>
      <c r="U153" s="11" t="s">
        <v>117</v>
      </c>
      <c r="V153" s="143"/>
    </row>
    <row r="154" spans="1:22" ht="16.5" thickBot="1" x14ac:dyDescent="0.3">
      <c r="A154" s="16">
        <v>114</v>
      </c>
      <c r="B154" s="179" t="s">
        <v>13</v>
      </c>
      <c r="C154" s="180"/>
      <c r="D154" s="181"/>
      <c r="E154" s="163">
        <v>8900.6</v>
      </c>
      <c r="F154" s="164"/>
      <c r="G154" s="165"/>
      <c r="H154" s="163">
        <v>100</v>
      </c>
      <c r="I154" s="164"/>
      <c r="J154" s="165"/>
      <c r="K154" s="163">
        <v>150</v>
      </c>
      <c r="L154" s="164"/>
      <c r="M154" s="165"/>
      <c r="N154" s="163">
        <v>200</v>
      </c>
      <c r="O154" s="165"/>
      <c r="P154" s="18">
        <v>250</v>
      </c>
      <c r="Q154" s="18">
        <v>200.6</v>
      </c>
      <c r="R154" s="18">
        <v>5000</v>
      </c>
      <c r="S154" s="163">
        <v>3000</v>
      </c>
      <c r="T154" s="165"/>
      <c r="U154" s="17"/>
      <c r="V154" s="10"/>
    </row>
    <row r="155" spans="1:22" ht="47.25" customHeight="1" thickBot="1" x14ac:dyDescent="0.3">
      <c r="A155" s="16">
        <v>115</v>
      </c>
      <c r="B155" s="184" t="s">
        <v>21</v>
      </c>
      <c r="C155" s="185"/>
      <c r="D155" s="186"/>
      <c r="E155" s="163">
        <v>8900.6</v>
      </c>
      <c r="F155" s="164"/>
      <c r="G155" s="165"/>
      <c r="H155" s="163">
        <v>100</v>
      </c>
      <c r="I155" s="164"/>
      <c r="J155" s="165"/>
      <c r="K155" s="163">
        <v>150</v>
      </c>
      <c r="L155" s="164"/>
      <c r="M155" s="165"/>
      <c r="N155" s="163">
        <v>200</v>
      </c>
      <c r="O155" s="165"/>
      <c r="P155" s="18">
        <v>250</v>
      </c>
      <c r="Q155" s="18">
        <v>200.6</v>
      </c>
      <c r="R155" s="18">
        <v>5000</v>
      </c>
      <c r="S155" s="163">
        <v>3000</v>
      </c>
      <c r="T155" s="165"/>
      <c r="U155" s="17"/>
      <c r="V155" s="10"/>
    </row>
    <row r="156" spans="1:22" ht="46.5" customHeight="1" x14ac:dyDescent="0.25">
      <c r="A156" s="147">
        <v>116</v>
      </c>
      <c r="B156" s="175" t="s">
        <v>118</v>
      </c>
      <c r="C156" s="182"/>
      <c r="D156" s="176"/>
      <c r="E156" s="149">
        <v>1830.5550000000001</v>
      </c>
      <c r="F156" s="150"/>
      <c r="G156" s="151"/>
      <c r="H156" s="149">
        <v>0</v>
      </c>
      <c r="I156" s="150"/>
      <c r="J156" s="151"/>
      <c r="K156" s="149">
        <v>100</v>
      </c>
      <c r="L156" s="150"/>
      <c r="M156" s="151"/>
      <c r="N156" s="149">
        <v>0</v>
      </c>
      <c r="O156" s="151"/>
      <c r="P156" s="155">
        <v>1730.5550000000001</v>
      </c>
      <c r="Q156" s="155"/>
      <c r="R156" s="155"/>
      <c r="S156" s="149"/>
      <c r="T156" s="151"/>
      <c r="U156" s="6" t="s">
        <v>116</v>
      </c>
      <c r="V156" s="143"/>
    </row>
    <row r="157" spans="1:22" ht="32.25" thickBot="1" x14ac:dyDescent="0.3">
      <c r="A157" s="148"/>
      <c r="B157" s="177"/>
      <c r="C157" s="183"/>
      <c r="D157" s="178"/>
      <c r="E157" s="152"/>
      <c r="F157" s="153"/>
      <c r="G157" s="154"/>
      <c r="H157" s="152"/>
      <c r="I157" s="153"/>
      <c r="J157" s="154"/>
      <c r="K157" s="152"/>
      <c r="L157" s="153"/>
      <c r="M157" s="154"/>
      <c r="N157" s="152"/>
      <c r="O157" s="154"/>
      <c r="P157" s="156"/>
      <c r="Q157" s="156"/>
      <c r="R157" s="156"/>
      <c r="S157" s="152"/>
      <c r="T157" s="154"/>
      <c r="U157" s="11" t="s">
        <v>117</v>
      </c>
      <c r="V157" s="143"/>
    </row>
    <row r="158" spans="1:22" ht="16.5" thickBot="1" x14ac:dyDescent="0.3">
      <c r="A158" s="16">
        <v>117</v>
      </c>
      <c r="B158" s="179" t="s">
        <v>13</v>
      </c>
      <c r="C158" s="180"/>
      <c r="D158" s="181"/>
      <c r="E158" s="163">
        <v>1830.5550000000001</v>
      </c>
      <c r="F158" s="164"/>
      <c r="G158" s="165"/>
      <c r="H158" s="163">
        <v>0</v>
      </c>
      <c r="I158" s="164"/>
      <c r="J158" s="165"/>
      <c r="K158" s="163">
        <v>100</v>
      </c>
      <c r="L158" s="164"/>
      <c r="M158" s="165"/>
      <c r="N158" s="163">
        <v>0</v>
      </c>
      <c r="O158" s="165"/>
      <c r="P158" s="18">
        <v>1730.5550000000001</v>
      </c>
      <c r="Q158" s="18"/>
      <c r="R158" s="18"/>
      <c r="S158" s="163"/>
      <c r="T158" s="165"/>
      <c r="U158" s="24"/>
      <c r="V158" s="10"/>
    </row>
    <row r="159" spans="1:22" ht="47.25" customHeight="1" thickBot="1" x14ac:dyDescent="0.3">
      <c r="A159" s="16">
        <v>118</v>
      </c>
      <c r="B159" s="184" t="s">
        <v>21</v>
      </c>
      <c r="C159" s="185"/>
      <c r="D159" s="186"/>
      <c r="E159" s="163">
        <v>1830.5550000000001</v>
      </c>
      <c r="F159" s="164"/>
      <c r="G159" s="165"/>
      <c r="H159" s="163">
        <v>0</v>
      </c>
      <c r="I159" s="164"/>
      <c r="J159" s="165"/>
      <c r="K159" s="163">
        <v>100</v>
      </c>
      <c r="L159" s="164"/>
      <c r="M159" s="165"/>
      <c r="N159" s="163">
        <v>0</v>
      </c>
      <c r="O159" s="165"/>
      <c r="P159" s="18">
        <v>1730.5550000000001</v>
      </c>
      <c r="Q159" s="18"/>
      <c r="R159" s="18"/>
      <c r="S159" s="163"/>
      <c r="T159" s="165"/>
      <c r="U159" s="24"/>
      <c r="V159" s="10"/>
    </row>
    <row r="160" spans="1:22" ht="141" customHeight="1" x14ac:dyDescent="0.25">
      <c r="A160" s="147">
        <v>119</v>
      </c>
      <c r="B160" s="175" t="s">
        <v>119</v>
      </c>
      <c r="C160" s="182"/>
      <c r="D160" s="176"/>
      <c r="E160" s="149">
        <v>88002.201000000001</v>
      </c>
      <c r="F160" s="150"/>
      <c r="G160" s="151"/>
      <c r="H160" s="149">
        <v>3763</v>
      </c>
      <c r="I160" s="150"/>
      <c r="J160" s="151"/>
      <c r="K160" s="149">
        <v>10928.544</v>
      </c>
      <c r="L160" s="150"/>
      <c r="M160" s="151"/>
      <c r="N160" s="157">
        <v>19045.204000000002</v>
      </c>
      <c r="O160" s="158"/>
      <c r="P160" s="155">
        <v>15328.174999999999</v>
      </c>
      <c r="Q160" s="155">
        <v>38937.277999999998</v>
      </c>
      <c r="R160" s="155">
        <v>0</v>
      </c>
      <c r="S160" s="149">
        <v>0</v>
      </c>
      <c r="T160" s="151"/>
      <c r="U160" s="6" t="s">
        <v>116</v>
      </c>
      <c r="V160" s="143"/>
    </row>
    <row r="161" spans="1:22" ht="32.25" thickBot="1" x14ac:dyDescent="0.3">
      <c r="A161" s="148"/>
      <c r="B161" s="177"/>
      <c r="C161" s="183"/>
      <c r="D161" s="178"/>
      <c r="E161" s="152"/>
      <c r="F161" s="153"/>
      <c r="G161" s="154"/>
      <c r="H161" s="152"/>
      <c r="I161" s="153"/>
      <c r="J161" s="154"/>
      <c r="K161" s="152"/>
      <c r="L161" s="153"/>
      <c r="M161" s="154"/>
      <c r="N161" s="144"/>
      <c r="O161" s="159"/>
      <c r="P161" s="156"/>
      <c r="Q161" s="156"/>
      <c r="R161" s="156"/>
      <c r="S161" s="152"/>
      <c r="T161" s="154"/>
      <c r="U161" s="11" t="s">
        <v>117</v>
      </c>
      <c r="V161" s="143"/>
    </row>
    <row r="162" spans="1:22" ht="16.5" thickBot="1" x14ac:dyDescent="0.3">
      <c r="A162" s="16">
        <v>120</v>
      </c>
      <c r="B162" s="179" t="s">
        <v>12</v>
      </c>
      <c r="C162" s="180"/>
      <c r="D162" s="181"/>
      <c r="E162" s="163"/>
      <c r="F162" s="164"/>
      <c r="G162" s="165"/>
      <c r="H162" s="163"/>
      <c r="I162" s="164"/>
      <c r="J162" s="165"/>
      <c r="K162" s="163"/>
      <c r="L162" s="164"/>
      <c r="M162" s="165"/>
      <c r="N162" s="163"/>
      <c r="O162" s="165"/>
      <c r="P162" s="18"/>
      <c r="Q162" s="18"/>
      <c r="R162" s="18"/>
      <c r="S162" s="163"/>
      <c r="T162" s="165"/>
      <c r="U162" s="17"/>
      <c r="V162" s="10"/>
    </row>
    <row r="163" spans="1:22" ht="16.5" thickBot="1" x14ac:dyDescent="0.3">
      <c r="A163" s="16">
        <v>121</v>
      </c>
      <c r="B163" s="179" t="s">
        <v>13</v>
      </c>
      <c r="C163" s="180"/>
      <c r="D163" s="181"/>
      <c r="E163" s="163">
        <v>88002.201000000001</v>
      </c>
      <c r="F163" s="164"/>
      <c r="G163" s="165"/>
      <c r="H163" s="163">
        <v>3763</v>
      </c>
      <c r="I163" s="164"/>
      <c r="J163" s="165"/>
      <c r="K163" s="163">
        <v>10928.544</v>
      </c>
      <c r="L163" s="164"/>
      <c r="M163" s="165"/>
      <c r="N163" s="187">
        <v>19045.204000000002</v>
      </c>
      <c r="O163" s="189"/>
      <c r="P163" s="18">
        <v>15328.174999999999</v>
      </c>
      <c r="Q163" s="18">
        <v>38937.277999999998</v>
      </c>
      <c r="R163" s="18">
        <v>0</v>
      </c>
      <c r="S163" s="163">
        <v>0</v>
      </c>
      <c r="T163" s="165"/>
      <c r="U163" s="17"/>
      <c r="V163" s="10"/>
    </row>
    <row r="164" spans="1:22" ht="38.25" customHeight="1" thickBot="1" x14ac:dyDescent="0.3">
      <c r="A164" s="16">
        <v>122</v>
      </c>
      <c r="B164" s="168" t="s">
        <v>21</v>
      </c>
      <c r="C164" s="169"/>
      <c r="D164" s="170"/>
      <c r="E164" s="163">
        <v>88002.201000000001</v>
      </c>
      <c r="F164" s="164"/>
      <c r="G164" s="165"/>
      <c r="H164" s="163">
        <v>3763</v>
      </c>
      <c r="I164" s="164"/>
      <c r="J164" s="165"/>
      <c r="K164" s="163">
        <v>10928.544</v>
      </c>
      <c r="L164" s="164"/>
      <c r="M164" s="165"/>
      <c r="N164" s="187">
        <v>19045.204000000002</v>
      </c>
      <c r="O164" s="189"/>
      <c r="P164" s="18">
        <v>15328.174999999999</v>
      </c>
      <c r="Q164" s="18">
        <v>38937.277999999998</v>
      </c>
      <c r="R164" s="18">
        <v>0</v>
      </c>
      <c r="S164" s="163">
        <v>0</v>
      </c>
      <c r="T164" s="165"/>
      <c r="U164" s="17"/>
      <c r="V164" s="10"/>
    </row>
    <row r="165" spans="1:22" ht="16.5" thickBot="1" x14ac:dyDescent="0.3">
      <c r="A165" s="161" t="s">
        <v>120</v>
      </c>
      <c r="B165" s="174"/>
      <c r="C165" s="174"/>
      <c r="D165" s="174"/>
      <c r="E165" s="174"/>
      <c r="F165" s="174"/>
      <c r="G165" s="174"/>
      <c r="H165" s="174"/>
      <c r="I165" s="174"/>
      <c r="J165" s="174"/>
      <c r="K165" s="174"/>
      <c r="L165" s="174"/>
      <c r="M165" s="174"/>
      <c r="N165" s="174"/>
      <c r="O165" s="174"/>
      <c r="P165" s="174"/>
      <c r="Q165" s="174"/>
      <c r="R165" s="174"/>
      <c r="S165" s="174"/>
      <c r="T165" s="174"/>
      <c r="U165" s="162"/>
      <c r="V165" s="10"/>
    </row>
    <row r="166" spans="1:22" ht="47.25" customHeight="1" thickBot="1" x14ac:dyDescent="0.3">
      <c r="A166" s="16">
        <v>123</v>
      </c>
      <c r="B166" s="184" t="s">
        <v>121</v>
      </c>
      <c r="C166" s="185"/>
      <c r="D166" s="186"/>
      <c r="E166" s="163">
        <v>24206.1</v>
      </c>
      <c r="F166" s="164"/>
      <c r="G166" s="165"/>
      <c r="H166" s="163">
        <v>8332.5</v>
      </c>
      <c r="I166" s="164"/>
      <c r="J166" s="165"/>
      <c r="K166" s="163">
        <v>3962.7</v>
      </c>
      <c r="L166" s="164"/>
      <c r="M166" s="165"/>
      <c r="N166" s="163">
        <v>3138.3</v>
      </c>
      <c r="O166" s="165"/>
      <c r="P166" s="18">
        <v>3221.3</v>
      </c>
      <c r="Q166" s="18">
        <v>3709.3</v>
      </c>
      <c r="R166" s="18">
        <v>921</v>
      </c>
      <c r="S166" s="163">
        <v>921</v>
      </c>
      <c r="T166" s="165"/>
      <c r="U166" s="11" t="s">
        <v>18</v>
      </c>
      <c r="V166" s="10"/>
    </row>
    <row r="167" spans="1:22" ht="16.5" thickBot="1" x14ac:dyDescent="0.3">
      <c r="A167" s="16">
        <v>124</v>
      </c>
      <c r="B167" s="179" t="s">
        <v>11</v>
      </c>
      <c r="C167" s="180"/>
      <c r="D167" s="181"/>
      <c r="E167" s="163">
        <v>5562.3689999999997</v>
      </c>
      <c r="F167" s="164"/>
      <c r="G167" s="165"/>
      <c r="H167" s="163">
        <v>2394.3000000000002</v>
      </c>
      <c r="I167" s="164"/>
      <c r="J167" s="165"/>
      <c r="K167" s="163">
        <v>1020.3</v>
      </c>
      <c r="L167" s="164"/>
      <c r="M167" s="165"/>
      <c r="N167" s="163">
        <v>787.3</v>
      </c>
      <c r="O167" s="165"/>
      <c r="P167" s="18">
        <v>683.3</v>
      </c>
      <c r="Q167" s="18">
        <v>677.16899999999998</v>
      </c>
      <c r="R167" s="18">
        <v>0</v>
      </c>
      <c r="S167" s="163">
        <v>0</v>
      </c>
      <c r="T167" s="165"/>
      <c r="U167" s="11"/>
      <c r="V167" s="10"/>
    </row>
    <row r="168" spans="1:22" ht="16.5" thickBot="1" x14ac:dyDescent="0.3">
      <c r="A168" s="16">
        <v>125</v>
      </c>
      <c r="B168" s="179" t="s">
        <v>12</v>
      </c>
      <c r="C168" s="180"/>
      <c r="D168" s="181"/>
      <c r="E168" s="163">
        <v>12593.731</v>
      </c>
      <c r="F168" s="164"/>
      <c r="G168" s="165"/>
      <c r="H168" s="163">
        <v>5088.2</v>
      </c>
      <c r="I168" s="164"/>
      <c r="J168" s="165"/>
      <c r="K168" s="163">
        <v>2042.4</v>
      </c>
      <c r="L168" s="164"/>
      <c r="M168" s="165"/>
      <c r="N168" s="163">
        <v>1451</v>
      </c>
      <c r="O168" s="165"/>
      <c r="P168" s="18">
        <v>1838</v>
      </c>
      <c r="Q168" s="18">
        <v>2132.1309999999999</v>
      </c>
      <c r="R168" s="18">
        <v>21</v>
      </c>
      <c r="S168" s="163">
        <v>21</v>
      </c>
      <c r="T168" s="165"/>
      <c r="U168" s="11" t="s">
        <v>19</v>
      </c>
      <c r="V168" s="10"/>
    </row>
    <row r="169" spans="1:22" ht="16.5" thickBot="1" x14ac:dyDescent="0.3">
      <c r="A169" s="16">
        <v>126</v>
      </c>
      <c r="B169" s="179" t="s">
        <v>13</v>
      </c>
      <c r="C169" s="180"/>
      <c r="D169" s="181"/>
      <c r="E169" s="163">
        <v>6050</v>
      </c>
      <c r="F169" s="164"/>
      <c r="G169" s="165"/>
      <c r="H169" s="163">
        <v>850</v>
      </c>
      <c r="I169" s="164"/>
      <c r="J169" s="165"/>
      <c r="K169" s="163">
        <v>900</v>
      </c>
      <c r="L169" s="164"/>
      <c r="M169" s="165"/>
      <c r="N169" s="163">
        <v>900</v>
      </c>
      <c r="O169" s="165"/>
      <c r="P169" s="18">
        <v>700</v>
      </c>
      <c r="Q169" s="18">
        <v>900</v>
      </c>
      <c r="R169" s="18">
        <v>900</v>
      </c>
      <c r="S169" s="163">
        <v>900</v>
      </c>
      <c r="T169" s="165"/>
      <c r="U169" s="11" t="s">
        <v>19</v>
      </c>
      <c r="V169" s="10"/>
    </row>
    <row r="170" spans="1:22" ht="31.5" customHeight="1" thickBot="1" x14ac:dyDescent="0.3">
      <c r="A170" s="16">
        <v>127</v>
      </c>
      <c r="B170" s="179" t="s">
        <v>14</v>
      </c>
      <c r="C170" s="180"/>
      <c r="D170" s="181"/>
      <c r="E170" s="163">
        <v>17412.900000000001</v>
      </c>
      <c r="F170" s="164"/>
      <c r="G170" s="165"/>
      <c r="H170" s="163">
        <v>2936.8</v>
      </c>
      <c r="I170" s="164"/>
      <c r="J170" s="165"/>
      <c r="K170" s="163">
        <v>910.6</v>
      </c>
      <c r="L170" s="164"/>
      <c r="M170" s="165"/>
      <c r="N170" s="163">
        <v>3000</v>
      </c>
      <c r="O170" s="165"/>
      <c r="P170" s="18">
        <v>1380.3</v>
      </c>
      <c r="Q170" s="18">
        <v>3185.2</v>
      </c>
      <c r="R170" s="18">
        <v>3000</v>
      </c>
      <c r="S170" s="163">
        <v>3000</v>
      </c>
      <c r="T170" s="165"/>
      <c r="U170" s="11" t="s">
        <v>18</v>
      </c>
      <c r="V170" s="10"/>
    </row>
    <row r="171" spans="1:22" ht="16.5" thickBot="1" x14ac:dyDescent="0.3">
      <c r="A171" s="20"/>
      <c r="B171" s="179" t="s">
        <v>108</v>
      </c>
      <c r="C171" s="180"/>
      <c r="D171" s="181"/>
      <c r="E171" s="163"/>
      <c r="F171" s="164"/>
      <c r="G171" s="165"/>
      <c r="H171" s="163"/>
      <c r="I171" s="164"/>
      <c r="J171" s="165"/>
      <c r="K171" s="163"/>
      <c r="L171" s="164"/>
      <c r="M171" s="165"/>
      <c r="N171" s="163"/>
      <c r="O171" s="165"/>
      <c r="P171" s="18"/>
      <c r="Q171" s="18"/>
      <c r="R171" s="18"/>
      <c r="S171" s="163"/>
      <c r="T171" s="165"/>
      <c r="U171" s="11"/>
      <c r="V171" s="10"/>
    </row>
    <row r="172" spans="1:22" ht="47.25" customHeight="1" thickBot="1" x14ac:dyDescent="0.3">
      <c r="A172" s="16">
        <v>128</v>
      </c>
      <c r="B172" s="184" t="s">
        <v>122</v>
      </c>
      <c r="C172" s="185"/>
      <c r="D172" s="186"/>
      <c r="E172" s="163">
        <v>0</v>
      </c>
      <c r="F172" s="164"/>
      <c r="G172" s="165"/>
      <c r="H172" s="163">
        <v>0</v>
      </c>
      <c r="I172" s="164"/>
      <c r="J172" s="165"/>
      <c r="K172" s="163">
        <v>0</v>
      </c>
      <c r="L172" s="164"/>
      <c r="M172" s="165"/>
      <c r="N172" s="163">
        <v>0</v>
      </c>
      <c r="O172" s="165"/>
      <c r="P172" s="18">
        <v>0</v>
      </c>
      <c r="Q172" s="18">
        <v>0</v>
      </c>
      <c r="R172" s="18">
        <v>0</v>
      </c>
      <c r="S172" s="163">
        <v>0</v>
      </c>
      <c r="T172" s="165"/>
      <c r="U172" s="11" t="s">
        <v>18</v>
      </c>
      <c r="V172" s="10"/>
    </row>
    <row r="173" spans="1:22" ht="16.5" thickBot="1" x14ac:dyDescent="0.3">
      <c r="A173" s="16">
        <v>129</v>
      </c>
      <c r="B173" s="179" t="s">
        <v>11</v>
      </c>
      <c r="C173" s="180"/>
      <c r="D173" s="181"/>
      <c r="E173" s="163">
        <v>0</v>
      </c>
      <c r="F173" s="164"/>
      <c r="G173" s="165"/>
      <c r="H173" s="163">
        <v>0</v>
      </c>
      <c r="I173" s="164"/>
      <c r="J173" s="165"/>
      <c r="K173" s="163">
        <v>0</v>
      </c>
      <c r="L173" s="164"/>
      <c r="M173" s="165"/>
      <c r="N173" s="163">
        <v>0</v>
      </c>
      <c r="O173" s="165"/>
      <c r="P173" s="18">
        <v>0</v>
      </c>
      <c r="Q173" s="18">
        <v>0</v>
      </c>
      <c r="R173" s="18">
        <v>0</v>
      </c>
      <c r="S173" s="163">
        <v>0</v>
      </c>
      <c r="T173" s="165"/>
      <c r="U173" s="11"/>
      <c r="V173" s="10"/>
    </row>
    <row r="174" spans="1:22" ht="16.5" thickBot="1" x14ac:dyDescent="0.3">
      <c r="A174" s="16">
        <v>130</v>
      </c>
      <c r="B174" s="179" t="s">
        <v>12</v>
      </c>
      <c r="C174" s="180"/>
      <c r="D174" s="181"/>
      <c r="E174" s="163">
        <v>0</v>
      </c>
      <c r="F174" s="164"/>
      <c r="G174" s="165"/>
      <c r="H174" s="163">
        <v>0</v>
      </c>
      <c r="I174" s="164"/>
      <c r="J174" s="165"/>
      <c r="K174" s="163">
        <v>0</v>
      </c>
      <c r="L174" s="164"/>
      <c r="M174" s="165"/>
      <c r="N174" s="163">
        <v>0</v>
      </c>
      <c r="O174" s="165"/>
      <c r="P174" s="18">
        <v>0</v>
      </c>
      <c r="Q174" s="18">
        <v>0</v>
      </c>
      <c r="R174" s="18">
        <v>0</v>
      </c>
      <c r="S174" s="163">
        <v>0</v>
      </c>
      <c r="T174" s="165"/>
      <c r="U174" s="11" t="s">
        <v>19</v>
      </c>
      <c r="V174" s="10"/>
    </row>
    <row r="175" spans="1:22" ht="16.5" thickBot="1" x14ac:dyDescent="0.3">
      <c r="A175" s="16">
        <v>131</v>
      </c>
      <c r="B175" s="179" t="s">
        <v>13</v>
      </c>
      <c r="C175" s="180"/>
      <c r="D175" s="181"/>
      <c r="E175" s="163">
        <v>0</v>
      </c>
      <c r="F175" s="164"/>
      <c r="G175" s="165"/>
      <c r="H175" s="163">
        <v>0</v>
      </c>
      <c r="I175" s="164"/>
      <c r="J175" s="165"/>
      <c r="K175" s="163">
        <v>0</v>
      </c>
      <c r="L175" s="164"/>
      <c r="M175" s="165"/>
      <c r="N175" s="163">
        <v>0</v>
      </c>
      <c r="O175" s="165"/>
      <c r="P175" s="18">
        <v>0</v>
      </c>
      <c r="Q175" s="18">
        <v>0</v>
      </c>
      <c r="R175" s="18">
        <v>0</v>
      </c>
      <c r="S175" s="163">
        <v>0</v>
      </c>
      <c r="T175" s="165"/>
      <c r="U175" s="11" t="s">
        <v>18</v>
      </c>
      <c r="V175" s="10"/>
    </row>
    <row r="176" spans="1:22" ht="16.5" thickBot="1" x14ac:dyDescent="0.3">
      <c r="A176" s="16">
        <v>132</v>
      </c>
      <c r="B176" s="179" t="s">
        <v>123</v>
      </c>
      <c r="C176" s="180"/>
      <c r="D176" s="181"/>
      <c r="E176" s="163">
        <v>0</v>
      </c>
      <c r="F176" s="164"/>
      <c r="G176" s="165"/>
      <c r="H176" s="163">
        <v>0</v>
      </c>
      <c r="I176" s="164"/>
      <c r="J176" s="165"/>
      <c r="K176" s="163">
        <v>0</v>
      </c>
      <c r="L176" s="164"/>
      <c r="M176" s="165"/>
      <c r="N176" s="163">
        <v>0</v>
      </c>
      <c r="O176" s="165"/>
      <c r="P176" s="18">
        <v>0</v>
      </c>
      <c r="Q176" s="18">
        <v>0</v>
      </c>
      <c r="R176" s="18">
        <v>0</v>
      </c>
      <c r="S176" s="163">
        <v>0</v>
      </c>
      <c r="T176" s="165"/>
      <c r="U176" s="11"/>
      <c r="V176" s="10"/>
    </row>
    <row r="177" spans="1:22" ht="16.5" thickBot="1" x14ac:dyDescent="0.3">
      <c r="A177" s="179" t="s">
        <v>124</v>
      </c>
      <c r="B177" s="180"/>
      <c r="C177" s="180"/>
      <c r="D177" s="180"/>
      <c r="E177" s="180"/>
      <c r="F177" s="180"/>
      <c r="G177" s="180"/>
      <c r="H177" s="180"/>
      <c r="I177" s="180"/>
      <c r="J177" s="180"/>
      <c r="K177" s="180"/>
      <c r="L177" s="180"/>
      <c r="M177" s="180"/>
      <c r="N177" s="180"/>
      <c r="O177" s="180"/>
      <c r="P177" s="180"/>
      <c r="Q177" s="180"/>
      <c r="R177" s="180"/>
      <c r="S177" s="180"/>
      <c r="T177" s="180"/>
      <c r="U177" s="181"/>
      <c r="V177" s="10"/>
    </row>
    <row r="178" spans="1:22" ht="47.25" customHeight="1" thickBot="1" x14ac:dyDescent="0.3">
      <c r="A178" s="16">
        <v>133</v>
      </c>
      <c r="B178" s="184" t="s">
        <v>125</v>
      </c>
      <c r="C178" s="185"/>
      <c r="D178" s="186"/>
      <c r="E178" s="163">
        <v>24206.1</v>
      </c>
      <c r="F178" s="164"/>
      <c r="G178" s="165"/>
      <c r="H178" s="163">
        <v>8332.5</v>
      </c>
      <c r="I178" s="164"/>
      <c r="J178" s="165"/>
      <c r="K178" s="163">
        <v>3962.7</v>
      </c>
      <c r="L178" s="164"/>
      <c r="M178" s="165"/>
      <c r="N178" s="163">
        <v>3138.3</v>
      </c>
      <c r="O178" s="165"/>
      <c r="P178" s="18">
        <v>3221.3</v>
      </c>
      <c r="Q178" s="18">
        <v>3709.3</v>
      </c>
      <c r="R178" s="18">
        <v>921</v>
      </c>
      <c r="S178" s="163">
        <v>921</v>
      </c>
      <c r="T178" s="165"/>
      <c r="U178" s="17"/>
      <c r="V178" s="10"/>
    </row>
    <row r="179" spans="1:22" ht="16.5" thickBot="1" x14ac:dyDescent="0.3">
      <c r="A179" s="16">
        <v>134</v>
      </c>
      <c r="B179" s="179" t="s">
        <v>11</v>
      </c>
      <c r="C179" s="180"/>
      <c r="D179" s="181"/>
      <c r="E179" s="163">
        <v>5562.3689999999997</v>
      </c>
      <c r="F179" s="164"/>
      <c r="G179" s="165"/>
      <c r="H179" s="163">
        <v>2394.3000000000002</v>
      </c>
      <c r="I179" s="164"/>
      <c r="J179" s="165"/>
      <c r="K179" s="163">
        <v>1020.3</v>
      </c>
      <c r="L179" s="164"/>
      <c r="M179" s="165"/>
      <c r="N179" s="163">
        <v>787.3</v>
      </c>
      <c r="O179" s="165"/>
      <c r="P179" s="18">
        <v>683.3</v>
      </c>
      <c r="Q179" s="18">
        <v>677.16899999999998</v>
      </c>
      <c r="R179" s="18">
        <v>0</v>
      </c>
      <c r="S179" s="163">
        <v>0</v>
      </c>
      <c r="T179" s="165"/>
      <c r="U179" s="17"/>
      <c r="V179" s="10"/>
    </row>
    <row r="180" spans="1:22" ht="16.5" thickBot="1" x14ac:dyDescent="0.3">
      <c r="A180" s="16">
        <v>135</v>
      </c>
      <c r="B180" s="179" t="s">
        <v>12</v>
      </c>
      <c r="C180" s="180"/>
      <c r="D180" s="181"/>
      <c r="E180" s="163">
        <v>12593.731</v>
      </c>
      <c r="F180" s="164"/>
      <c r="G180" s="165"/>
      <c r="H180" s="163">
        <v>5088.2</v>
      </c>
      <c r="I180" s="164"/>
      <c r="J180" s="165"/>
      <c r="K180" s="163">
        <v>2042.4</v>
      </c>
      <c r="L180" s="164"/>
      <c r="M180" s="165"/>
      <c r="N180" s="163">
        <v>1451</v>
      </c>
      <c r="O180" s="165"/>
      <c r="P180" s="18">
        <v>1838</v>
      </c>
      <c r="Q180" s="18">
        <v>2132.1309999999999</v>
      </c>
      <c r="R180" s="18">
        <v>21</v>
      </c>
      <c r="S180" s="163">
        <v>21</v>
      </c>
      <c r="T180" s="165"/>
      <c r="U180" s="17"/>
      <c r="V180" s="10"/>
    </row>
    <row r="181" spans="1:22" ht="16.5" thickBot="1" x14ac:dyDescent="0.3">
      <c r="A181" s="16">
        <v>136</v>
      </c>
      <c r="B181" s="179" t="s">
        <v>13</v>
      </c>
      <c r="C181" s="180"/>
      <c r="D181" s="181"/>
      <c r="E181" s="163">
        <v>6050</v>
      </c>
      <c r="F181" s="164"/>
      <c r="G181" s="165"/>
      <c r="H181" s="163">
        <v>850</v>
      </c>
      <c r="I181" s="164"/>
      <c r="J181" s="165"/>
      <c r="K181" s="163">
        <v>900</v>
      </c>
      <c r="L181" s="164"/>
      <c r="M181" s="165"/>
      <c r="N181" s="163">
        <v>900</v>
      </c>
      <c r="O181" s="165"/>
      <c r="P181" s="18">
        <v>700</v>
      </c>
      <c r="Q181" s="18">
        <v>900</v>
      </c>
      <c r="R181" s="18">
        <v>900</v>
      </c>
      <c r="S181" s="163">
        <v>900</v>
      </c>
      <c r="T181" s="165"/>
      <c r="U181" s="17"/>
      <c r="V181" s="10"/>
    </row>
    <row r="182" spans="1:22" ht="31.5" customHeight="1" thickBot="1" x14ac:dyDescent="0.3">
      <c r="A182" s="16">
        <v>137</v>
      </c>
      <c r="B182" s="179" t="s">
        <v>14</v>
      </c>
      <c r="C182" s="180"/>
      <c r="D182" s="181"/>
      <c r="E182" s="163">
        <v>17412.900000000001</v>
      </c>
      <c r="F182" s="164"/>
      <c r="G182" s="165"/>
      <c r="H182" s="163">
        <v>2936.8</v>
      </c>
      <c r="I182" s="164"/>
      <c r="J182" s="165"/>
      <c r="K182" s="163">
        <v>910.6</v>
      </c>
      <c r="L182" s="164"/>
      <c r="M182" s="165"/>
      <c r="N182" s="163">
        <v>3000</v>
      </c>
      <c r="O182" s="165"/>
      <c r="P182" s="18">
        <v>1380.3</v>
      </c>
      <c r="Q182" s="18">
        <v>3185.2</v>
      </c>
      <c r="R182" s="18">
        <v>3000</v>
      </c>
      <c r="S182" s="163">
        <v>3000</v>
      </c>
      <c r="T182" s="165"/>
      <c r="U182" s="17"/>
      <c r="V182" s="10"/>
    </row>
    <row r="183" spans="1:22" ht="78" customHeight="1" x14ac:dyDescent="0.25">
      <c r="A183" s="147">
        <v>138</v>
      </c>
      <c r="B183" s="175" t="s">
        <v>126</v>
      </c>
      <c r="C183" s="182"/>
      <c r="D183" s="176"/>
      <c r="E183" s="149">
        <v>6103</v>
      </c>
      <c r="F183" s="150"/>
      <c r="G183" s="151"/>
      <c r="H183" s="149">
        <v>1918.7</v>
      </c>
      <c r="I183" s="150"/>
      <c r="J183" s="151"/>
      <c r="K183" s="149">
        <v>837.7</v>
      </c>
      <c r="L183" s="150"/>
      <c r="M183" s="151"/>
      <c r="N183" s="149">
        <v>815.9</v>
      </c>
      <c r="O183" s="151"/>
      <c r="P183" s="155">
        <v>818.9</v>
      </c>
      <c r="Q183" s="155">
        <v>1111.8</v>
      </c>
      <c r="R183" s="155">
        <v>300</v>
      </c>
      <c r="S183" s="149">
        <v>300</v>
      </c>
      <c r="T183" s="151"/>
      <c r="U183" s="6" t="s">
        <v>127</v>
      </c>
      <c r="V183" s="143"/>
    </row>
    <row r="184" spans="1:22" ht="16.5" thickBot="1" x14ac:dyDescent="0.3">
      <c r="A184" s="148"/>
      <c r="B184" s="177"/>
      <c r="C184" s="183"/>
      <c r="D184" s="178"/>
      <c r="E184" s="152"/>
      <c r="F184" s="153"/>
      <c r="G184" s="154"/>
      <c r="H184" s="152"/>
      <c r="I184" s="153"/>
      <c r="J184" s="154"/>
      <c r="K184" s="152"/>
      <c r="L184" s="153"/>
      <c r="M184" s="154"/>
      <c r="N184" s="152"/>
      <c r="O184" s="154"/>
      <c r="P184" s="156"/>
      <c r="Q184" s="156"/>
      <c r="R184" s="156"/>
      <c r="S184" s="152"/>
      <c r="T184" s="154"/>
      <c r="U184" s="26">
        <v>37627</v>
      </c>
      <c r="V184" s="143"/>
    </row>
    <row r="185" spans="1:22" ht="16.5" thickBot="1" x14ac:dyDescent="0.3">
      <c r="A185" s="16">
        <v>139</v>
      </c>
      <c r="B185" s="179" t="s">
        <v>11</v>
      </c>
      <c r="C185" s="180"/>
      <c r="D185" s="181"/>
      <c r="E185" s="163">
        <v>1824.4690000000001</v>
      </c>
      <c r="F185" s="164"/>
      <c r="G185" s="165"/>
      <c r="H185" s="163">
        <v>553.20000000000005</v>
      </c>
      <c r="I185" s="164"/>
      <c r="J185" s="165"/>
      <c r="K185" s="163">
        <v>215.7</v>
      </c>
      <c r="L185" s="164"/>
      <c r="M185" s="165"/>
      <c r="N185" s="163">
        <v>204.7</v>
      </c>
      <c r="O185" s="165"/>
      <c r="P185" s="18">
        <v>173.7</v>
      </c>
      <c r="Q185" s="18">
        <v>677.16899999999998</v>
      </c>
      <c r="R185" s="18">
        <v>0</v>
      </c>
      <c r="S185" s="163">
        <v>0</v>
      </c>
      <c r="T185" s="165"/>
      <c r="U185" s="11"/>
      <c r="V185" s="10"/>
    </row>
    <row r="186" spans="1:22" ht="16.5" thickBot="1" x14ac:dyDescent="0.3">
      <c r="A186" s="16">
        <v>140</v>
      </c>
      <c r="B186" s="179" t="s">
        <v>12</v>
      </c>
      <c r="C186" s="180"/>
      <c r="D186" s="181"/>
      <c r="E186" s="163">
        <v>2785.3310000000001</v>
      </c>
      <c r="F186" s="164"/>
      <c r="G186" s="165"/>
      <c r="H186" s="163">
        <v>1175.5</v>
      </c>
      <c r="I186" s="164"/>
      <c r="J186" s="165"/>
      <c r="K186" s="163">
        <v>431.8</v>
      </c>
      <c r="L186" s="164"/>
      <c r="M186" s="165"/>
      <c r="N186" s="163">
        <v>377.2</v>
      </c>
      <c r="O186" s="165"/>
      <c r="P186" s="18">
        <v>467.3</v>
      </c>
      <c r="Q186" s="18">
        <v>333.53100000000001</v>
      </c>
      <c r="R186" s="18">
        <v>0</v>
      </c>
      <c r="S186" s="163">
        <v>0</v>
      </c>
      <c r="T186" s="165"/>
      <c r="U186" s="11"/>
      <c r="V186" s="10"/>
    </row>
    <row r="187" spans="1:22" ht="16.5" thickBot="1" x14ac:dyDescent="0.3">
      <c r="A187" s="16">
        <v>141</v>
      </c>
      <c r="B187" s="179" t="s">
        <v>13</v>
      </c>
      <c r="C187" s="180"/>
      <c r="D187" s="181"/>
      <c r="E187" s="163">
        <v>1493.2</v>
      </c>
      <c r="F187" s="164"/>
      <c r="G187" s="165"/>
      <c r="H187" s="163">
        <v>190</v>
      </c>
      <c r="I187" s="164"/>
      <c r="J187" s="165"/>
      <c r="K187" s="163">
        <v>190.2</v>
      </c>
      <c r="L187" s="164"/>
      <c r="M187" s="165"/>
      <c r="N187" s="163">
        <v>234</v>
      </c>
      <c r="O187" s="165"/>
      <c r="P187" s="18">
        <v>177.9</v>
      </c>
      <c r="Q187" s="18">
        <v>101.1</v>
      </c>
      <c r="R187" s="18">
        <v>300</v>
      </c>
      <c r="S187" s="163">
        <v>300</v>
      </c>
      <c r="T187" s="165"/>
      <c r="U187" s="11"/>
      <c r="V187" s="10"/>
    </row>
    <row r="188" spans="1:22" ht="31.5" customHeight="1" thickBot="1" x14ac:dyDescent="0.3">
      <c r="A188" s="16">
        <v>142</v>
      </c>
      <c r="B188" s="179" t="s">
        <v>14</v>
      </c>
      <c r="C188" s="180"/>
      <c r="D188" s="181"/>
      <c r="E188" s="163">
        <v>4876.8</v>
      </c>
      <c r="F188" s="164"/>
      <c r="G188" s="165"/>
      <c r="H188" s="163">
        <v>822.3</v>
      </c>
      <c r="I188" s="164"/>
      <c r="J188" s="165"/>
      <c r="K188" s="163">
        <v>227</v>
      </c>
      <c r="L188" s="164"/>
      <c r="M188" s="165"/>
      <c r="N188" s="163">
        <v>1000</v>
      </c>
      <c r="O188" s="165"/>
      <c r="P188" s="18">
        <v>351</v>
      </c>
      <c r="Q188" s="18">
        <v>476.5</v>
      </c>
      <c r="R188" s="18">
        <v>1000</v>
      </c>
      <c r="S188" s="163">
        <v>1000</v>
      </c>
      <c r="T188" s="165"/>
      <c r="U188" s="11"/>
      <c r="V188" s="10"/>
    </row>
    <row r="189" spans="1:22" ht="109.5" customHeight="1" x14ac:dyDescent="0.25">
      <c r="A189" s="147">
        <v>143</v>
      </c>
      <c r="B189" s="175" t="s">
        <v>128</v>
      </c>
      <c r="C189" s="182"/>
      <c r="D189" s="176"/>
      <c r="E189" s="149">
        <v>18060.900000000001</v>
      </c>
      <c r="F189" s="150"/>
      <c r="G189" s="151"/>
      <c r="H189" s="149">
        <v>6413.7</v>
      </c>
      <c r="I189" s="150"/>
      <c r="J189" s="151"/>
      <c r="K189" s="149">
        <v>3124.9</v>
      </c>
      <c r="L189" s="150"/>
      <c r="M189" s="151"/>
      <c r="N189" s="149">
        <v>2322.4</v>
      </c>
      <c r="O189" s="151"/>
      <c r="P189" s="155">
        <v>2402.4</v>
      </c>
      <c r="Q189" s="155">
        <v>2597.5</v>
      </c>
      <c r="R189" s="155">
        <v>600</v>
      </c>
      <c r="S189" s="149">
        <v>600</v>
      </c>
      <c r="T189" s="151"/>
      <c r="U189" s="6" t="s">
        <v>127</v>
      </c>
      <c r="V189" s="143"/>
    </row>
    <row r="190" spans="1:22" ht="16.5" thickBot="1" x14ac:dyDescent="0.3">
      <c r="A190" s="148"/>
      <c r="B190" s="177"/>
      <c r="C190" s="183"/>
      <c r="D190" s="178"/>
      <c r="E190" s="152"/>
      <c r="F190" s="153"/>
      <c r="G190" s="154"/>
      <c r="H190" s="152"/>
      <c r="I190" s="153"/>
      <c r="J190" s="154"/>
      <c r="K190" s="152"/>
      <c r="L190" s="153"/>
      <c r="M190" s="154"/>
      <c r="N190" s="152"/>
      <c r="O190" s="154"/>
      <c r="P190" s="156"/>
      <c r="Q190" s="156"/>
      <c r="R190" s="156"/>
      <c r="S190" s="152"/>
      <c r="T190" s="154"/>
      <c r="U190" s="11" t="s">
        <v>129</v>
      </c>
      <c r="V190" s="143"/>
    </row>
    <row r="191" spans="1:22" ht="16.5" thickBot="1" x14ac:dyDescent="0.3">
      <c r="A191" s="16">
        <v>144</v>
      </c>
      <c r="B191" s="179" t="s">
        <v>11</v>
      </c>
      <c r="C191" s="180"/>
      <c r="D191" s="181"/>
      <c r="E191" s="163">
        <v>3737.9</v>
      </c>
      <c r="F191" s="164"/>
      <c r="G191" s="165"/>
      <c r="H191" s="163">
        <v>1841.1</v>
      </c>
      <c r="I191" s="164"/>
      <c r="J191" s="165"/>
      <c r="K191" s="163">
        <v>804.6</v>
      </c>
      <c r="L191" s="164"/>
      <c r="M191" s="165"/>
      <c r="N191" s="163">
        <v>582.6</v>
      </c>
      <c r="O191" s="165"/>
      <c r="P191" s="18">
        <v>509.6</v>
      </c>
      <c r="Q191" s="18">
        <v>0</v>
      </c>
      <c r="R191" s="18">
        <v>0</v>
      </c>
      <c r="S191" s="163">
        <v>0</v>
      </c>
      <c r="T191" s="165"/>
      <c r="U191" s="17"/>
      <c r="V191" s="10"/>
    </row>
    <row r="192" spans="1:22" ht="16.5" thickBot="1" x14ac:dyDescent="0.3">
      <c r="A192" s="16">
        <v>145</v>
      </c>
      <c r="B192" s="179" t="s">
        <v>12</v>
      </c>
      <c r="C192" s="180"/>
      <c r="D192" s="181"/>
      <c r="E192" s="163">
        <v>9766.2000000000007</v>
      </c>
      <c r="F192" s="164"/>
      <c r="G192" s="165"/>
      <c r="H192" s="163">
        <v>3912.6</v>
      </c>
      <c r="I192" s="164"/>
      <c r="J192" s="165"/>
      <c r="K192" s="163">
        <v>1610.5</v>
      </c>
      <c r="L192" s="164"/>
      <c r="M192" s="165"/>
      <c r="N192" s="163">
        <v>1073.8</v>
      </c>
      <c r="O192" s="165"/>
      <c r="P192" s="18">
        <v>1370.7</v>
      </c>
      <c r="Q192" s="18">
        <v>1798.6</v>
      </c>
      <c r="R192" s="18">
        <v>0</v>
      </c>
      <c r="S192" s="163">
        <v>0</v>
      </c>
      <c r="T192" s="165"/>
      <c r="U192" s="17"/>
      <c r="V192" s="10"/>
    </row>
    <row r="193" spans="1:22" ht="16.5" thickBot="1" x14ac:dyDescent="0.3">
      <c r="A193" s="16">
        <v>146</v>
      </c>
      <c r="B193" s="179" t="s">
        <v>13</v>
      </c>
      <c r="C193" s="180"/>
      <c r="D193" s="181"/>
      <c r="E193" s="163">
        <v>4556.8</v>
      </c>
      <c r="F193" s="164"/>
      <c r="G193" s="165"/>
      <c r="H193" s="163">
        <v>660</v>
      </c>
      <c r="I193" s="164"/>
      <c r="J193" s="165"/>
      <c r="K193" s="163">
        <v>709.8</v>
      </c>
      <c r="L193" s="164"/>
      <c r="M193" s="165"/>
      <c r="N193" s="163">
        <v>666</v>
      </c>
      <c r="O193" s="165"/>
      <c r="P193" s="18">
        <v>522.1</v>
      </c>
      <c r="Q193" s="18">
        <v>798.9</v>
      </c>
      <c r="R193" s="18">
        <v>600</v>
      </c>
      <c r="S193" s="163">
        <v>600</v>
      </c>
      <c r="T193" s="165"/>
      <c r="U193" s="17"/>
      <c r="V193" s="10"/>
    </row>
    <row r="194" spans="1:22" ht="31.5" customHeight="1" thickBot="1" x14ac:dyDescent="0.3">
      <c r="A194" s="16">
        <v>147</v>
      </c>
      <c r="B194" s="179" t="s">
        <v>14</v>
      </c>
      <c r="C194" s="180"/>
      <c r="D194" s="181"/>
      <c r="E194" s="163">
        <v>12536.1</v>
      </c>
      <c r="F194" s="164"/>
      <c r="G194" s="165"/>
      <c r="H194" s="163">
        <v>2114.5</v>
      </c>
      <c r="I194" s="164"/>
      <c r="J194" s="165"/>
      <c r="K194" s="163">
        <v>683.6</v>
      </c>
      <c r="L194" s="164"/>
      <c r="M194" s="165"/>
      <c r="N194" s="163">
        <v>2000</v>
      </c>
      <c r="O194" s="165"/>
      <c r="P194" s="18">
        <v>1029.3</v>
      </c>
      <c r="Q194" s="18">
        <v>2708.7</v>
      </c>
      <c r="R194" s="18">
        <v>2000</v>
      </c>
      <c r="S194" s="163">
        <v>2000</v>
      </c>
      <c r="T194" s="165"/>
      <c r="U194" s="17"/>
      <c r="V194" s="10"/>
    </row>
    <row r="195" spans="1:22" ht="204" customHeight="1" x14ac:dyDescent="0.25">
      <c r="A195" s="147">
        <v>148</v>
      </c>
      <c r="B195" s="175" t="s">
        <v>130</v>
      </c>
      <c r="C195" s="182"/>
      <c r="D195" s="176"/>
      <c r="E195" s="149">
        <v>0.2</v>
      </c>
      <c r="F195" s="150"/>
      <c r="G195" s="151"/>
      <c r="H195" s="149">
        <v>0.1</v>
      </c>
      <c r="I195" s="150"/>
      <c r="J195" s="151"/>
      <c r="K195" s="149">
        <v>0.1</v>
      </c>
      <c r="L195" s="150"/>
      <c r="M195" s="151"/>
      <c r="N195" s="149">
        <v>0</v>
      </c>
      <c r="O195" s="151"/>
      <c r="P195" s="155">
        <v>0</v>
      </c>
      <c r="Q195" s="155">
        <v>0</v>
      </c>
      <c r="R195" s="155">
        <v>0</v>
      </c>
      <c r="S195" s="149">
        <v>0</v>
      </c>
      <c r="T195" s="151"/>
      <c r="U195" s="6" t="s">
        <v>127</v>
      </c>
      <c r="V195" s="143"/>
    </row>
    <row r="196" spans="1:22" ht="16.5" thickBot="1" x14ac:dyDescent="0.3">
      <c r="A196" s="148"/>
      <c r="B196" s="177"/>
      <c r="C196" s="183"/>
      <c r="D196" s="178"/>
      <c r="E196" s="152"/>
      <c r="F196" s="153"/>
      <c r="G196" s="154"/>
      <c r="H196" s="152"/>
      <c r="I196" s="153"/>
      <c r="J196" s="154"/>
      <c r="K196" s="152"/>
      <c r="L196" s="153"/>
      <c r="M196" s="154"/>
      <c r="N196" s="152"/>
      <c r="O196" s="154"/>
      <c r="P196" s="156"/>
      <c r="Q196" s="156"/>
      <c r="R196" s="156"/>
      <c r="S196" s="152"/>
      <c r="T196" s="154"/>
      <c r="U196" s="26">
        <v>37627</v>
      </c>
      <c r="V196" s="143"/>
    </row>
    <row r="197" spans="1:22" ht="16.5" thickBot="1" x14ac:dyDescent="0.3">
      <c r="A197" s="16">
        <v>149</v>
      </c>
      <c r="B197" s="179" t="s">
        <v>12</v>
      </c>
      <c r="C197" s="180"/>
      <c r="D197" s="181"/>
      <c r="E197" s="163">
        <v>0.2</v>
      </c>
      <c r="F197" s="164"/>
      <c r="G197" s="165"/>
      <c r="H197" s="163">
        <v>0.1</v>
      </c>
      <c r="I197" s="164"/>
      <c r="J197" s="165"/>
      <c r="K197" s="163">
        <v>0.1</v>
      </c>
      <c r="L197" s="164"/>
      <c r="M197" s="165"/>
      <c r="N197" s="163"/>
      <c r="O197" s="165"/>
      <c r="P197" s="18"/>
      <c r="Q197" s="18"/>
      <c r="R197" s="18"/>
      <c r="S197" s="166"/>
      <c r="T197" s="167"/>
      <c r="U197" s="17"/>
      <c r="V197" s="10"/>
    </row>
    <row r="198" spans="1:22" ht="220.5" customHeight="1" thickBot="1" x14ac:dyDescent="0.3">
      <c r="A198" s="16">
        <v>150</v>
      </c>
      <c r="B198" s="184" t="s">
        <v>131</v>
      </c>
      <c r="C198" s="185"/>
      <c r="D198" s="186"/>
      <c r="E198" s="163">
        <v>42</v>
      </c>
      <c r="F198" s="164"/>
      <c r="G198" s="165"/>
      <c r="H198" s="163">
        <v>0</v>
      </c>
      <c r="I198" s="164"/>
      <c r="J198" s="165"/>
      <c r="K198" s="163">
        <v>0</v>
      </c>
      <c r="L198" s="164"/>
      <c r="M198" s="165"/>
      <c r="N198" s="163">
        <v>0</v>
      </c>
      <c r="O198" s="165"/>
      <c r="P198" s="18">
        <v>0</v>
      </c>
      <c r="Q198" s="18">
        <v>0</v>
      </c>
      <c r="R198" s="18">
        <v>21</v>
      </c>
      <c r="S198" s="163">
        <v>21</v>
      </c>
      <c r="T198" s="165"/>
      <c r="U198" s="11" t="s">
        <v>132</v>
      </c>
      <c r="V198" s="10"/>
    </row>
    <row r="199" spans="1:22" ht="16.5" thickBot="1" x14ac:dyDescent="0.3">
      <c r="A199" s="16">
        <v>151</v>
      </c>
      <c r="B199" s="179" t="s">
        <v>12</v>
      </c>
      <c r="C199" s="180"/>
      <c r="D199" s="181"/>
      <c r="E199" s="163">
        <v>42</v>
      </c>
      <c r="F199" s="164"/>
      <c r="G199" s="165"/>
      <c r="H199" s="163">
        <v>0</v>
      </c>
      <c r="I199" s="164"/>
      <c r="J199" s="165"/>
      <c r="K199" s="163">
        <v>0</v>
      </c>
      <c r="L199" s="164"/>
      <c r="M199" s="165"/>
      <c r="N199" s="163">
        <v>0</v>
      </c>
      <c r="O199" s="165"/>
      <c r="P199" s="18">
        <v>0</v>
      </c>
      <c r="Q199" s="18">
        <v>0</v>
      </c>
      <c r="R199" s="18">
        <v>21</v>
      </c>
      <c r="S199" s="163">
        <v>21</v>
      </c>
      <c r="T199" s="165"/>
      <c r="U199" s="17"/>
      <c r="V199" s="10"/>
    </row>
    <row r="200" spans="1:22" ht="16.5" thickBot="1" x14ac:dyDescent="0.3">
      <c r="A200" s="161" t="s">
        <v>23</v>
      </c>
      <c r="B200" s="174"/>
      <c r="C200" s="174"/>
      <c r="D200" s="174"/>
      <c r="E200" s="174"/>
      <c r="F200" s="174"/>
      <c r="G200" s="174"/>
      <c r="H200" s="174"/>
      <c r="I200" s="174"/>
      <c r="J200" s="174"/>
      <c r="K200" s="174"/>
      <c r="L200" s="174"/>
      <c r="M200" s="174"/>
      <c r="N200" s="174"/>
      <c r="O200" s="174"/>
      <c r="P200" s="174"/>
      <c r="Q200" s="174"/>
      <c r="R200" s="174"/>
      <c r="S200" s="174"/>
      <c r="T200" s="174"/>
      <c r="U200" s="162"/>
      <c r="V200" s="10"/>
    </row>
    <row r="201" spans="1:22" ht="47.25" customHeight="1" thickBot="1" x14ac:dyDescent="0.3">
      <c r="A201" s="16">
        <v>152</v>
      </c>
      <c r="B201" s="184" t="s">
        <v>133</v>
      </c>
      <c r="C201" s="185"/>
      <c r="D201" s="186"/>
      <c r="E201" s="163">
        <v>3935.453</v>
      </c>
      <c r="F201" s="164"/>
      <c r="G201" s="165"/>
      <c r="H201" s="163">
        <v>0</v>
      </c>
      <c r="I201" s="164"/>
      <c r="J201" s="165"/>
      <c r="K201" s="163">
        <v>600</v>
      </c>
      <c r="L201" s="164"/>
      <c r="M201" s="165"/>
      <c r="N201" s="163">
        <v>600</v>
      </c>
      <c r="O201" s="165"/>
      <c r="P201" s="18">
        <v>1243.73</v>
      </c>
      <c r="Q201" s="18">
        <v>1491.723</v>
      </c>
      <c r="R201" s="18">
        <v>0</v>
      </c>
      <c r="S201" s="163">
        <v>0</v>
      </c>
      <c r="T201" s="165"/>
      <c r="U201" s="17"/>
      <c r="V201" s="10"/>
    </row>
    <row r="202" spans="1:22" ht="16.5" thickBot="1" x14ac:dyDescent="0.3">
      <c r="A202" s="16">
        <v>153</v>
      </c>
      <c r="B202" s="179" t="s">
        <v>12</v>
      </c>
      <c r="C202" s="180"/>
      <c r="D202" s="181"/>
      <c r="E202" s="163">
        <v>74.930000000000007</v>
      </c>
      <c r="F202" s="164"/>
      <c r="G202" s="165"/>
      <c r="H202" s="171"/>
      <c r="I202" s="172"/>
      <c r="J202" s="173"/>
      <c r="K202" s="171"/>
      <c r="L202" s="172"/>
      <c r="M202" s="173"/>
      <c r="N202" s="171"/>
      <c r="O202" s="173"/>
      <c r="P202" s="18">
        <v>74.930000000000007</v>
      </c>
      <c r="Q202" s="19"/>
      <c r="R202" s="19"/>
      <c r="S202" s="171"/>
      <c r="T202" s="173"/>
      <c r="U202" s="17"/>
      <c r="V202" s="10"/>
    </row>
    <row r="203" spans="1:22" ht="16.5" thickBot="1" x14ac:dyDescent="0.3">
      <c r="A203" s="16">
        <v>154</v>
      </c>
      <c r="B203" s="179" t="s">
        <v>13</v>
      </c>
      <c r="C203" s="180"/>
      <c r="D203" s="181"/>
      <c r="E203" s="163">
        <v>3860.5230000000001</v>
      </c>
      <c r="F203" s="164"/>
      <c r="G203" s="165"/>
      <c r="H203" s="163">
        <v>0</v>
      </c>
      <c r="I203" s="164"/>
      <c r="J203" s="165"/>
      <c r="K203" s="163">
        <v>600</v>
      </c>
      <c r="L203" s="164"/>
      <c r="M203" s="165"/>
      <c r="N203" s="163">
        <v>600</v>
      </c>
      <c r="O203" s="165"/>
      <c r="P203" s="18">
        <v>1168.8</v>
      </c>
      <c r="Q203" s="18">
        <v>1491.723</v>
      </c>
      <c r="R203" s="18">
        <v>0</v>
      </c>
      <c r="S203" s="163">
        <v>0</v>
      </c>
      <c r="T203" s="165"/>
      <c r="U203" s="17"/>
      <c r="V203" s="10"/>
    </row>
    <row r="204" spans="1:22" ht="31.5" customHeight="1" thickBot="1" x14ac:dyDescent="0.3">
      <c r="A204" s="20"/>
      <c r="B204" s="179" t="s">
        <v>14</v>
      </c>
      <c r="C204" s="180"/>
      <c r="D204" s="181"/>
      <c r="E204" s="163"/>
      <c r="F204" s="164"/>
      <c r="G204" s="165"/>
      <c r="H204" s="166"/>
      <c r="I204" s="215"/>
      <c r="J204" s="167"/>
      <c r="K204" s="166"/>
      <c r="L204" s="215"/>
      <c r="M204" s="167"/>
      <c r="N204" s="166"/>
      <c r="O204" s="167"/>
      <c r="P204" s="24"/>
      <c r="Q204" s="18"/>
      <c r="R204" s="18"/>
      <c r="S204" s="163"/>
      <c r="T204" s="165"/>
      <c r="U204" s="17"/>
      <c r="V204" s="10"/>
    </row>
    <row r="205" spans="1:22" ht="16.5" thickBot="1" x14ac:dyDescent="0.3">
      <c r="A205" s="179" t="s">
        <v>134</v>
      </c>
      <c r="B205" s="180"/>
      <c r="C205" s="180"/>
      <c r="D205" s="180"/>
      <c r="E205" s="180"/>
      <c r="F205" s="180"/>
      <c r="G205" s="180"/>
      <c r="H205" s="180"/>
      <c r="I205" s="180"/>
      <c r="J205" s="180"/>
      <c r="K205" s="180"/>
      <c r="L205" s="180"/>
      <c r="M205" s="180"/>
      <c r="N205" s="180"/>
      <c r="O205" s="180"/>
      <c r="P205" s="180"/>
      <c r="Q205" s="180"/>
      <c r="R205" s="180"/>
      <c r="S205" s="180"/>
      <c r="T205" s="180"/>
      <c r="U205" s="181"/>
      <c r="V205" s="10"/>
    </row>
    <row r="206" spans="1:22" ht="47.25" customHeight="1" thickBot="1" x14ac:dyDescent="0.3">
      <c r="A206" s="16">
        <v>155</v>
      </c>
      <c r="B206" s="179" t="s">
        <v>135</v>
      </c>
      <c r="C206" s="180"/>
      <c r="D206" s="181"/>
      <c r="E206" s="163">
        <v>3935.453</v>
      </c>
      <c r="F206" s="164"/>
      <c r="G206" s="165"/>
      <c r="H206" s="163">
        <v>0</v>
      </c>
      <c r="I206" s="164"/>
      <c r="J206" s="165"/>
      <c r="K206" s="163">
        <v>600</v>
      </c>
      <c r="L206" s="164"/>
      <c r="M206" s="165"/>
      <c r="N206" s="163">
        <v>600</v>
      </c>
      <c r="O206" s="165"/>
      <c r="P206" s="18">
        <v>1243.73</v>
      </c>
      <c r="Q206" s="18">
        <v>1491.723</v>
      </c>
      <c r="R206" s="18">
        <v>0</v>
      </c>
      <c r="S206" s="163">
        <v>0</v>
      </c>
      <c r="T206" s="165"/>
      <c r="U206" s="17"/>
      <c r="V206" s="10"/>
    </row>
    <row r="207" spans="1:22" ht="16.5" thickBot="1" x14ac:dyDescent="0.3">
      <c r="A207" s="16">
        <v>156</v>
      </c>
      <c r="B207" s="179" t="s">
        <v>12</v>
      </c>
      <c r="C207" s="180"/>
      <c r="D207" s="181"/>
      <c r="E207" s="163">
        <v>74.930000000000007</v>
      </c>
      <c r="F207" s="164"/>
      <c r="G207" s="165"/>
      <c r="H207" s="171"/>
      <c r="I207" s="172"/>
      <c r="J207" s="173"/>
      <c r="K207" s="171"/>
      <c r="L207" s="172"/>
      <c r="M207" s="173"/>
      <c r="N207" s="171"/>
      <c r="O207" s="173"/>
      <c r="P207" s="18">
        <v>74.930000000000007</v>
      </c>
      <c r="Q207" s="18"/>
      <c r="R207" s="18"/>
      <c r="S207" s="163"/>
      <c r="T207" s="165"/>
      <c r="U207" s="17"/>
      <c r="V207" s="10"/>
    </row>
    <row r="208" spans="1:22" ht="16.5" thickBot="1" x14ac:dyDescent="0.3">
      <c r="A208" s="16">
        <v>157</v>
      </c>
      <c r="B208" s="179" t="s">
        <v>136</v>
      </c>
      <c r="C208" s="180"/>
      <c r="D208" s="181"/>
      <c r="E208" s="163">
        <v>3860.5230000000001</v>
      </c>
      <c r="F208" s="164"/>
      <c r="G208" s="165"/>
      <c r="H208" s="163">
        <v>0</v>
      </c>
      <c r="I208" s="164"/>
      <c r="J208" s="165"/>
      <c r="K208" s="163">
        <v>600</v>
      </c>
      <c r="L208" s="164"/>
      <c r="M208" s="165"/>
      <c r="N208" s="163">
        <v>600</v>
      </c>
      <c r="O208" s="165"/>
      <c r="P208" s="18">
        <v>1168.8</v>
      </c>
      <c r="Q208" s="18">
        <v>1491.723</v>
      </c>
      <c r="R208" s="18">
        <v>0</v>
      </c>
      <c r="S208" s="163">
        <v>0</v>
      </c>
      <c r="T208" s="165"/>
      <c r="U208" s="17"/>
      <c r="V208" s="10"/>
    </row>
    <row r="209" spans="1:22" ht="47.25" customHeight="1" thickBot="1" x14ac:dyDescent="0.3">
      <c r="A209" s="16">
        <v>158</v>
      </c>
      <c r="B209" s="184" t="s">
        <v>137</v>
      </c>
      <c r="C209" s="185"/>
      <c r="D209" s="186"/>
      <c r="E209" s="163">
        <v>120</v>
      </c>
      <c r="F209" s="164"/>
      <c r="G209" s="165"/>
      <c r="H209" s="163">
        <v>0</v>
      </c>
      <c r="I209" s="164"/>
      <c r="J209" s="165"/>
      <c r="K209" s="163">
        <v>0</v>
      </c>
      <c r="L209" s="164"/>
      <c r="M209" s="165"/>
      <c r="N209" s="163">
        <v>0</v>
      </c>
      <c r="O209" s="165"/>
      <c r="P209" s="18">
        <v>120</v>
      </c>
      <c r="Q209" s="18"/>
      <c r="R209" s="18"/>
      <c r="S209" s="163"/>
      <c r="T209" s="165"/>
      <c r="U209" s="11" t="s">
        <v>138</v>
      </c>
      <c r="V209" s="10"/>
    </row>
    <row r="210" spans="1:22" ht="16.5" thickBot="1" x14ac:dyDescent="0.3">
      <c r="A210" s="16">
        <v>159</v>
      </c>
      <c r="B210" s="179" t="s">
        <v>13</v>
      </c>
      <c r="C210" s="180"/>
      <c r="D210" s="181"/>
      <c r="E210" s="163">
        <v>120</v>
      </c>
      <c r="F210" s="164"/>
      <c r="G210" s="165"/>
      <c r="H210" s="163"/>
      <c r="I210" s="164"/>
      <c r="J210" s="165"/>
      <c r="K210" s="163"/>
      <c r="L210" s="164"/>
      <c r="M210" s="165"/>
      <c r="N210" s="163">
        <v>0</v>
      </c>
      <c r="O210" s="165"/>
      <c r="P210" s="18">
        <v>120</v>
      </c>
      <c r="Q210" s="18"/>
      <c r="R210" s="18"/>
      <c r="S210" s="163"/>
      <c r="T210" s="165"/>
      <c r="U210" s="24"/>
      <c r="V210" s="10"/>
    </row>
    <row r="211" spans="1:22" ht="141.75" customHeight="1" thickBot="1" x14ac:dyDescent="0.3">
      <c r="A211" s="16">
        <v>160</v>
      </c>
      <c r="B211" s="184" t="s">
        <v>139</v>
      </c>
      <c r="C211" s="185"/>
      <c r="D211" s="186"/>
      <c r="E211" s="163">
        <v>2400</v>
      </c>
      <c r="F211" s="164"/>
      <c r="G211" s="165"/>
      <c r="H211" s="163">
        <v>0</v>
      </c>
      <c r="I211" s="164"/>
      <c r="J211" s="165"/>
      <c r="K211" s="163">
        <v>600</v>
      </c>
      <c r="L211" s="164"/>
      <c r="M211" s="165"/>
      <c r="N211" s="163">
        <v>600</v>
      </c>
      <c r="O211" s="165"/>
      <c r="P211" s="18">
        <v>600</v>
      </c>
      <c r="Q211" s="18">
        <v>600</v>
      </c>
      <c r="R211" s="18">
        <v>0</v>
      </c>
      <c r="S211" s="163">
        <v>0</v>
      </c>
      <c r="T211" s="165"/>
      <c r="U211" s="11" t="s">
        <v>140</v>
      </c>
      <c r="V211" s="10"/>
    </row>
    <row r="212" spans="1:22" ht="16.5" thickBot="1" x14ac:dyDescent="0.3">
      <c r="A212" s="16">
        <v>161</v>
      </c>
      <c r="B212" s="179" t="s">
        <v>12</v>
      </c>
      <c r="C212" s="180"/>
      <c r="D212" s="181"/>
      <c r="E212" s="166"/>
      <c r="F212" s="215"/>
      <c r="G212" s="167"/>
      <c r="H212" s="166"/>
      <c r="I212" s="215"/>
      <c r="J212" s="167"/>
      <c r="K212" s="166"/>
      <c r="L212" s="215"/>
      <c r="M212" s="167"/>
      <c r="N212" s="163"/>
      <c r="O212" s="165"/>
      <c r="P212" s="18"/>
      <c r="Q212" s="18"/>
      <c r="R212" s="18"/>
      <c r="S212" s="166"/>
      <c r="T212" s="167"/>
      <c r="U212" s="11"/>
      <c r="V212" s="10"/>
    </row>
    <row r="213" spans="1:22" ht="16.5" thickBot="1" x14ac:dyDescent="0.3">
      <c r="A213" s="16">
        <v>162</v>
      </c>
      <c r="B213" s="179" t="s">
        <v>13</v>
      </c>
      <c r="C213" s="180"/>
      <c r="D213" s="181"/>
      <c r="E213" s="163">
        <v>2400</v>
      </c>
      <c r="F213" s="164"/>
      <c r="G213" s="165"/>
      <c r="H213" s="163">
        <v>0</v>
      </c>
      <c r="I213" s="164"/>
      <c r="J213" s="165"/>
      <c r="K213" s="163">
        <v>600</v>
      </c>
      <c r="L213" s="164"/>
      <c r="M213" s="165"/>
      <c r="N213" s="163">
        <v>600</v>
      </c>
      <c r="O213" s="165"/>
      <c r="P213" s="18">
        <v>600</v>
      </c>
      <c r="Q213" s="18">
        <v>600</v>
      </c>
      <c r="R213" s="18">
        <v>0</v>
      </c>
      <c r="S213" s="163">
        <v>0</v>
      </c>
      <c r="T213" s="165"/>
      <c r="U213" s="11"/>
      <c r="V213" s="10"/>
    </row>
    <row r="214" spans="1:22" ht="78" customHeight="1" x14ac:dyDescent="0.25">
      <c r="A214" s="147">
        <v>163</v>
      </c>
      <c r="B214" s="175" t="s">
        <v>141</v>
      </c>
      <c r="C214" s="182"/>
      <c r="D214" s="176"/>
      <c r="E214" s="149"/>
      <c r="F214" s="150"/>
      <c r="G214" s="151"/>
      <c r="H214" s="149"/>
      <c r="I214" s="150"/>
      <c r="J214" s="151"/>
      <c r="K214" s="149"/>
      <c r="L214" s="150"/>
      <c r="M214" s="151"/>
      <c r="N214" s="149"/>
      <c r="O214" s="151"/>
      <c r="P214" s="155"/>
      <c r="Q214" s="155"/>
      <c r="R214" s="216"/>
      <c r="S214" s="218"/>
      <c r="T214" s="219"/>
      <c r="U214" s="6" t="s">
        <v>142</v>
      </c>
      <c r="V214" s="143"/>
    </row>
    <row r="215" spans="1:22" ht="16.5" thickBot="1" x14ac:dyDescent="0.3">
      <c r="A215" s="148"/>
      <c r="B215" s="177"/>
      <c r="C215" s="183"/>
      <c r="D215" s="178"/>
      <c r="E215" s="152"/>
      <c r="F215" s="153"/>
      <c r="G215" s="154"/>
      <c r="H215" s="152"/>
      <c r="I215" s="153"/>
      <c r="J215" s="154"/>
      <c r="K215" s="152"/>
      <c r="L215" s="153"/>
      <c r="M215" s="154"/>
      <c r="N215" s="152"/>
      <c r="O215" s="154"/>
      <c r="P215" s="156"/>
      <c r="Q215" s="156"/>
      <c r="R215" s="217"/>
      <c r="S215" s="220"/>
      <c r="T215" s="221"/>
      <c r="U215" s="11" t="s">
        <v>138</v>
      </c>
      <c r="V215" s="143"/>
    </row>
    <row r="216" spans="1:22" ht="16.5" thickBot="1" x14ac:dyDescent="0.3">
      <c r="A216" s="16">
        <v>164</v>
      </c>
      <c r="B216" s="179" t="s">
        <v>11</v>
      </c>
      <c r="C216" s="180"/>
      <c r="D216" s="181"/>
      <c r="E216" s="163"/>
      <c r="F216" s="164"/>
      <c r="G216" s="165"/>
      <c r="H216" s="163"/>
      <c r="I216" s="164"/>
      <c r="J216" s="165"/>
      <c r="K216" s="163"/>
      <c r="L216" s="164"/>
      <c r="M216" s="165"/>
      <c r="N216" s="163"/>
      <c r="O216" s="165"/>
      <c r="P216" s="18"/>
      <c r="Q216" s="18"/>
      <c r="R216" s="24"/>
      <c r="S216" s="166"/>
      <c r="T216" s="167"/>
      <c r="U216" s="11"/>
      <c r="V216" s="10"/>
    </row>
    <row r="217" spans="1:22" ht="16.5" thickBot="1" x14ac:dyDescent="0.3">
      <c r="A217" s="16">
        <v>165</v>
      </c>
      <c r="B217" s="179" t="s">
        <v>12</v>
      </c>
      <c r="C217" s="180"/>
      <c r="D217" s="181"/>
      <c r="E217" s="163"/>
      <c r="F217" s="164"/>
      <c r="G217" s="165"/>
      <c r="H217" s="163"/>
      <c r="I217" s="164"/>
      <c r="J217" s="165"/>
      <c r="K217" s="163"/>
      <c r="L217" s="164"/>
      <c r="M217" s="165"/>
      <c r="N217" s="163"/>
      <c r="O217" s="165"/>
      <c r="P217" s="18"/>
      <c r="Q217" s="18"/>
      <c r="R217" s="24"/>
      <c r="S217" s="166"/>
      <c r="T217" s="167"/>
      <c r="U217" s="11"/>
      <c r="V217" s="10"/>
    </row>
    <row r="218" spans="1:22" ht="16.5" thickBot="1" x14ac:dyDescent="0.3">
      <c r="A218" s="16">
        <v>166</v>
      </c>
      <c r="B218" s="179" t="s">
        <v>13</v>
      </c>
      <c r="C218" s="180"/>
      <c r="D218" s="181"/>
      <c r="E218" s="163"/>
      <c r="F218" s="164"/>
      <c r="G218" s="165"/>
      <c r="H218" s="163"/>
      <c r="I218" s="164"/>
      <c r="J218" s="165"/>
      <c r="K218" s="163"/>
      <c r="L218" s="164"/>
      <c r="M218" s="165"/>
      <c r="N218" s="163"/>
      <c r="O218" s="165"/>
      <c r="P218" s="18"/>
      <c r="Q218" s="18"/>
      <c r="R218" s="24"/>
      <c r="S218" s="166"/>
      <c r="T218" s="167"/>
      <c r="U218" s="11"/>
      <c r="V218" s="10"/>
    </row>
    <row r="219" spans="1:22" ht="31.5" customHeight="1" thickBot="1" x14ac:dyDescent="0.3">
      <c r="A219" s="16">
        <v>167</v>
      </c>
      <c r="B219" s="184" t="s">
        <v>143</v>
      </c>
      <c r="C219" s="185"/>
      <c r="D219" s="186"/>
      <c r="E219" s="163"/>
      <c r="F219" s="164"/>
      <c r="G219" s="165"/>
      <c r="H219" s="163"/>
      <c r="I219" s="164"/>
      <c r="J219" s="165"/>
      <c r="K219" s="163"/>
      <c r="L219" s="164"/>
      <c r="M219" s="165"/>
      <c r="N219" s="163"/>
      <c r="O219" s="165"/>
      <c r="P219" s="25"/>
      <c r="Q219" s="25"/>
      <c r="R219" s="18"/>
      <c r="S219" s="163"/>
      <c r="T219" s="165"/>
      <c r="U219" s="11"/>
      <c r="V219" s="10"/>
    </row>
    <row r="220" spans="1:22" ht="31.5" customHeight="1" thickBot="1" x14ac:dyDescent="0.3">
      <c r="A220" s="16">
        <v>168</v>
      </c>
      <c r="B220" s="179" t="s">
        <v>14</v>
      </c>
      <c r="C220" s="180"/>
      <c r="D220" s="181"/>
      <c r="E220" s="163"/>
      <c r="F220" s="164"/>
      <c r="G220" s="165"/>
      <c r="H220" s="163"/>
      <c r="I220" s="164"/>
      <c r="J220" s="165"/>
      <c r="K220" s="163"/>
      <c r="L220" s="164"/>
      <c r="M220" s="165"/>
      <c r="N220" s="163"/>
      <c r="O220" s="165"/>
      <c r="P220" s="18"/>
      <c r="Q220" s="18"/>
      <c r="R220" s="24"/>
      <c r="S220" s="166"/>
      <c r="T220" s="167"/>
      <c r="U220" s="11"/>
      <c r="V220" s="10"/>
    </row>
    <row r="221" spans="1:22" ht="94.5" customHeight="1" thickBot="1" x14ac:dyDescent="0.3">
      <c r="A221" s="16">
        <v>169</v>
      </c>
      <c r="B221" s="184" t="s">
        <v>144</v>
      </c>
      <c r="C221" s="185"/>
      <c r="D221" s="186"/>
      <c r="E221" s="166"/>
      <c r="F221" s="215"/>
      <c r="G221" s="167"/>
      <c r="H221" s="163">
        <v>0</v>
      </c>
      <c r="I221" s="164"/>
      <c r="J221" s="165"/>
      <c r="K221" s="163">
        <v>0</v>
      </c>
      <c r="L221" s="164"/>
      <c r="M221" s="165"/>
      <c r="N221" s="163">
        <v>0</v>
      </c>
      <c r="O221" s="165"/>
      <c r="P221" s="18">
        <v>0</v>
      </c>
      <c r="Q221" s="18"/>
      <c r="R221" s="18"/>
      <c r="S221" s="163"/>
      <c r="T221" s="165"/>
      <c r="U221" s="26">
        <v>36929</v>
      </c>
      <c r="V221" s="10"/>
    </row>
    <row r="222" spans="1:22" ht="93.75" customHeight="1" x14ac:dyDescent="0.25">
      <c r="A222" s="147">
        <v>170</v>
      </c>
      <c r="B222" s="175" t="s">
        <v>145</v>
      </c>
      <c r="C222" s="182"/>
      <c r="D222" s="176"/>
      <c r="E222" s="149">
        <v>1415.453</v>
      </c>
      <c r="F222" s="150"/>
      <c r="G222" s="151"/>
      <c r="H222" s="149"/>
      <c r="I222" s="150"/>
      <c r="J222" s="151"/>
      <c r="K222" s="149"/>
      <c r="L222" s="150"/>
      <c r="M222" s="151"/>
      <c r="N222" s="149"/>
      <c r="O222" s="151"/>
      <c r="P222" s="155">
        <v>523.73</v>
      </c>
      <c r="Q222" s="155">
        <v>891.72299999999996</v>
      </c>
      <c r="R222" s="222"/>
      <c r="S222" s="190"/>
      <c r="T222" s="191"/>
      <c r="U222" s="6" t="s">
        <v>142</v>
      </c>
      <c r="V222" s="143"/>
    </row>
    <row r="223" spans="1:22" ht="16.5" thickBot="1" x14ac:dyDescent="0.3">
      <c r="A223" s="148"/>
      <c r="B223" s="177"/>
      <c r="C223" s="183"/>
      <c r="D223" s="178"/>
      <c r="E223" s="152"/>
      <c r="F223" s="153"/>
      <c r="G223" s="154"/>
      <c r="H223" s="152"/>
      <c r="I223" s="153"/>
      <c r="J223" s="154"/>
      <c r="K223" s="152"/>
      <c r="L223" s="153"/>
      <c r="M223" s="154"/>
      <c r="N223" s="152"/>
      <c r="O223" s="154"/>
      <c r="P223" s="156"/>
      <c r="Q223" s="156"/>
      <c r="R223" s="223"/>
      <c r="S223" s="192"/>
      <c r="T223" s="193"/>
      <c r="U223" s="11" t="s">
        <v>138</v>
      </c>
      <c r="V223" s="143"/>
    </row>
    <row r="224" spans="1:22" ht="16.5" thickBot="1" x14ac:dyDescent="0.3">
      <c r="A224" s="16">
        <v>171</v>
      </c>
      <c r="B224" s="184" t="s">
        <v>12</v>
      </c>
      <c r="C224" s="185"/>
      <c r="D224" s="186"/>
      <c r="E224" s="163">
        <v>74.930000000000007</v>
      </c>
      <c r="F224" s="164"/>
      <c r="G224" s="165"/>
      <c r="H224" s="163"/>
      <c r="I224" s="164"/>
      <c r="J224" s="165"/>
      <c r="K224" s="163"/>
      <c r="L224" s="164"/>
      <c r="M224" s="165"/>
      <c r="N224" s="163"/>
      <c r="O224" s="165"/>
      <c r="P224" s="18">
        <v>74.930000000000007</v>
      </c>
      <c r="Q224" s="19"/>
      <c r="R224" s="19"/>
      <c r="S224" s="171"/>
      <c r="T224" s="173"/>
      <c r="U224" s="11"/>
      <c r="V224" s="10"/>
    </row>
    <row r="225" spans="1:22" ht="16.5" thickBot="1" x14ac:dyDescent="0.3">
      <c r="A225" s="16">
        <v>172</v>
      </c>
      <c r="B225" s="184" t="s">
        <v>13</v>
      </c>
      <c r="C225" s="185"/>
      <c r="D225" s="186"/>
      <c r="E225" s="163">
        <v>1340.5229999999999</v>
      </c>
      <c r="F225" s="164"/>
      <c r="G225" s="165"/>
      <c r="H225" s="163"/>
      <c r="I225" s="164"/>
      <c r="J225" s="165"/>
      <c r="K225" s="163"/>
      <c r="L225" s="164"/>
      <c r="M225" s="165"/>
      <c r="N225" s="163"/>
      <c r="O225" s="165"/>
      <c r="P225" s="18">
        <v>448.8</v>
      </c>
      <c r="Q225" s="18">
        <v>891.72299999999996</v>
      </c>
      <c r="R225" s="19"/>
      <c r="S225" s="171"/>
      <c r="T225" s="173"/>
      <c r="U225" s="11"/>
      <c r="V225" s="10"/>
    </row>
  </sheetData>
  <mergeCells count="1258">
    <mergeCell ref="S224:T224"/>
    <mergeCell ref="B225:D225"/>
    <mergeCell ref="E225:G225"/>
    <mergeCell ref="H225:J225"/>
    <mergeCell ref="K225:M225"/>
    <mergeCell ref="N225:O225"/>
    <mergeCell ref="S225:T225"/>
    <mergeCell ref="P222:P223"/>
    <mergeCell ref="Q222:Q223"/>
    <mergeCell ref="R222:R223"/>
    <mergeCell ref="S222:T223"/>
    <mergeCell ref="V222:V223"/>
    <mergeCell ref="B224:D224"/>
    <mergeCell ref="E224:G224"/>
    <mergeCell ref="H224:J224"/>
    <mergeCell ref="K224:M224"/>
    <mergeCell ref="N224:O224"/>
    <mergeCell ref="A222:A223"/>
    <mergeCell ref="B222:D223"/>
    <mergeCell ref="E222:G223"/>
    <mergeCell ref="H222:J223"/>
    <mergeCell ref="K222:M223"/>
    <mergeCell ref="N222:O223"/>
    <mergeCell ref="B221:D221"/>
    <mergeCell ref="E221:G221"/>
    <mergeCell ref="H221:J221"/>
    <mergeCell ref="K221:M221"/>
    <mergeCell ref="N221:O221"/>
    <mergeCell ref="S221:T221"/>
    <mergeCell ref="B220:D220"/>
    <mergeCell ref="E220:G220"/>
    <mergeCell ref="H220:J220"/>
    <mergeCell ref="K220:M220"/>
    <mergeCell ref="N220:O220"/>
    <mergeCell ref="S220:T220"/>
    <mergeCell ref="B219:D219"/>
    <mergeCell ref="E219:G219"/>
    <mergeCell ref="H219:J219"/>
    <mergeCell ref="K219:M219"/>
    <mergeCell ref="N219:O219"/>
    <mergeCell ref="S219:T219"/>
    <mergeCell ref="B218:D218"/>
    <mergeCell ref="E218:G218"/>
    <mergeCell ref="H218:J218"/>
    <mergeCell ref="K218:M218"/>
    <mergeCell ref="N218:O218"/>
    <mergeCell ref="S218:T218"/>
    <mergeCell ref="S216:T216"/>
    <mergeCell ref="B217:D217"/>
    <mergeCell ref="E217:G217"/>
    <mergeCell ref="H217:J217"/>
    <mergeCell ref="K217:M217"/>
    <mergeCell ref="N217:O217"/>
    <mergeCell ref="S217:T217"/>
    <mergeCell ref="P214:P215"/>
    <mergeCell ref="Q214:Q215"/>
    <mergeCell ref="R214:R215"/>
    <mergeCell ref="S214:T215"/>
    <mergeCell ref="V214:V215"/>
    <mergeCell ref="B216:D216"/>
    <mergeCell ref="E216:G216"/>
    <mergeCell ref="H216:J216"/>
    <mergeCell ref="K216:M216"/>
    <mergeCell ref="N216:O216"/>
    <mergeCell ref="A214:A215"/>
    <mergeCell ref="B214:D215"/>
    <mergeCell ref="E214:G215"/>
    <mergeCell ref="H214:J215"/>
    <mergeCell ref="K214:M215"/>
    <mergeCell ref="N214:O215"/>
    <mergeCell ref="B213:D213"/>
    <mergeCell ref="E213:G213"/>
    <mergeCell ref="H213:J213"/>
    <mergeCell ref="K213:M213"/>
    <mergeCell ref="N213:O213"/>
    <mergeCell ref="S213:T213"/>
    <mergeCell ref="B212:D212"/>
    <mergeCell ref="E212:G212"/>
    <mergeCell ref="H212:J212"/>
    <mergeCell ref="K212:M212"/>
    <mergeCell ref="N212:O212"/>
    <mergeCell ref="S212:T212"/>
    <mergeCell ref="B211:D211"/>
    <mergeCell ref="E211:G211"/>
    <mergeCell ref="H211:J211"/>
    <mergeCell ref="K211:M211"/>
    <mergeCell ref="N211:O211"/>
    <mergeCell ref="S211:T211"/>
    <mergeCell ref="B210:D210"/>
    <mergeCell ref="E210:G210"/>
    <mergeCell ref="H210:J210"/>
    <mergeCell ref="K210:M210"/>
    <mergeCell ref="N210:O210"/>
    <mergeCell ref="S210:T210"/>
    <mergeCell ref="B209:D209"/>
    <mergeCell ref="E209:G209"/>
    <mergeCell ref="H209:J209"/>
    <mergeCell ref="K209:M209"/>
    <mergeCell ref="N209:O209"/>
    <mergeCell ref="S209:T209"/>
    <mergeCell ref="B208:D208"/>
    <mergeCell ref="E208:G208"/>
    <mergeCell ref="H208:J208"/>
    <mergeCell ref="K208:M208"/>
    <mergeCell ref="N208:O208"/>
    <mergeCell ref="S208:T208"/>
    <mergeCell ref="B207:D207"/>
    <mergeCell ref="E207:G207"/>
    <mergeCell ref="H207:J207"/>
    <mergeCell ref="K207:M207"/>
    <mergeCell ref="N207:O207"/>
    <mergeCell ref="S207:T207"/>
    <mergeCell ref="A205:U205"/>
    <mergeCell ref="B206:D206"/>
    <mergeCell ref="E206:G206"/>
    <mergeCell ref="H206:J206"/>
    <mergeCell ref="K206:M206"/>
    <mergeCell ref="N206:O206"/>
    <mergeCell ref="S206:T206"/>
    <mergeCell ref="B204:D204"/>
    <mergeCell ref="E204:G204"/>
    <mergeCell ref="H204:J204"/>
    <mergeCell ref="K204:M204"/>
    <mergeCell ref="N204:O204"/>
    <mergeCell ref="S204:T204"/>
    <mergeCell ref="B203:D203"/>
    <mergeCell ref="E203:G203"/>
    <mergeCell ref="H203:J203"/>
    <mergeCell ref="K203:M203"/>
    <mergeCell ref="N203:O203"/>
    <mergeCell ref="S203:T203"/>
    <mergeCell ref="B202:D202"/>
    <mergeCell ref="E202:G202"/>
    <mergeCell ref="H202:J202"/>
    <mergeCell ref="K202:M202"/>
    <mergeCell ref="N202:O202"/>
    <mergeCell ref="S202:T202"/>
    <mergeCell ref="A200:U200"/>
    <mergeCell ref="B201:D201"/>
    <mergeCell ref="E201:G201"/>
    <mergeCell ref="H201:J201"/>
    <mergeCell ref="K201:M201"/>
    <mergeCell ref="N201:O201"/>
    <mergeCell ref="S201:T201"/>
    <mergeCell ref="B199:D199"/>
    <mergeCell ref="E199:G199"/>
    <mergeCell ref="H199:J199"/>
    <mergeCell ref="K199:M199"/>
    <mergeCell ref="N199:O199"/>
    <mergeCell ref="S199:T199"/>
    <mergeCell ref="S197:T197"/>
    <mergeCell ref="B198:D198"/>
    <mergeCell ref="E198:G198"/>
    <mergeCell ref="H198:J198"/>
    <mergeCell ref="K198:M198"/>
    <mergeCell ref="N198:O198"/>
    <mergeCell ref="S198:T198"/>
    <mergeCell ref="P195:P196"/>
    <mergeCell ref="Q195:Q196"/>
    <mergeCell ref="R195:R196"/>
    <mergeCell ref="S195:T196"/>
    <mergeCell ref="V195:V196"/>
    <mergeCell ref="B197:D197"/>
    <mergeCell ref="E197:G197"/>
    <mergeCell ref="H197:J197"/>
    <mergeCell ref="K197:M197"/>
    <mergeCell ref="N197:O197"/>
    <mergeCell ref="A195:A196"/>
    <mergeCell ref="B195:D196"/>
    <mergeCell ref="E195:G196"/>
    <mergeCell ref="H195:J196"/>
    <mergeCell ref="K195:M196"/>
    <mergeCell ref="N195:O196"/>
    <mergeCell ref="B194:D194"/>
    <mergeCell ref="E194:G194"/>
    <mergeCell ref="H194:J194"/>
    <mergeCell ref="K194:M194"/>
    <mergeCell ref="N194:O194"/>
    <mergeCell ref="S194:T194"/>
    <mergeCell ref="B193:D193"/>
    <mergeCell ref="E193:G193"/>
    <mergeCell ref="H193:J193"/>
    <mergeCell ref="K193:M193"/>
    <mergeCell ref="N193:O193"/>
    <mergeCell ref="S193:T193"/>
    <mergeCell ref="S191:T191"/>
    <mergeCell ref="B192:D192"/>
    <mergeCell ref="E192:G192"/>
    <mergeCell ref="H192:J192"/>
    <mergeCell ref="K192:M192"/>
    <mergeCell ref="N192:O192"/>
    <mergeCell ref="S192:T192"/>
    <mergeCell ref="P189:P190"/>
    <mergeCell ref="Q189:Q190"/>
    <mergeCell ref="R189:R190"/>
    <mergeCell ref="S189:T190"/>
    <mergeCell ref="V189:V190"/>
    <mergeCell ref="B191:D191"/>
    <mergeCell ref="E191:G191"/>
    <mergeCell ref="H191:J191"/>
    <mergeCell ref="K191:M191"/>
    <mergeCell ref="N191:O191"/>
    <mergeCell ref="A189:A190"/>
    <mergeCell ref="B189:D190"/>
    <mergeCell ref="E189:G190"/>
    <mergeCell ref="H189:J190"/>
    <mergeCell ref="K189:M190"/>
    <mergeCell ref="N189:O190"/>
    <mergeCell ref="B188:D188"/>
    <mergeCell ref="E188:G188"/>
    <mergeCell ref="H188:J188"/>
    <mergeCell ref="K188:M188"/>
    <mergeCell ref="N188:O188"/>
    <mergeCell ref="S188:T188"/>
    <mergeCell ref="B187:D187"/>
    <mergeCell ref="E187:G187"/>
    <mergeCell ref="H187:J187"/>
    <mergeCell ref="K187:M187"/>
    <mergeCell ref="N187:O187"/>
    <mergeCell ref="S187:T187"/>
    <mergeCell ref="S185:T185"/>
    <mergeCell ref="B186:D186"/>
    <mergeCell ref="E186:G186"/>
    <mergeCell ref="H186:J186"/>
    <mergeCell ref="K186:M186"/>
    <mergeCell ref="N186:O186"/>
    <mergeCell ref="S186:T186"/>
    <mergeCell ref="P183:P184"/>
    <mergeCell ref="Q183:Q184"/>
    <mergeCell ref="R183:R184"/>
    <mergeCell ref="S183:T184"/>
    <mergeCell ref="V183:V184"/>
    <mergeCell ref="B185:D185"/>
    <mergeCell ref="E185:G185"/>
    <mergeCell ref="H185:J185"/>
    <mergeCell ref="K185:M185"/>
    <mergeCell ref="N185:O185"/>
    <mergeCell ref="A183:A184"/>
    <mergeCell ref="B183:D184"/>
    <mergeCell ref="E183:G184"/>
    <mergeCell ref="H183:J184"/>
    <mergeCell ref="K183:M184"/>
    <mergeCell ref="N183:O184"/>
    <mergeCell ref="B182:D182"/>
    <mergeCell ref="E182:G182"/>
    <mergeCell ref="H182:J182"/>
    <mergeCell ref="K182:M182"/>
    <mergeCell ref="N182:O182"/>
    <mergeCell ref="S182:T182"/>
    <mergeCell ref="B181:D181"/>
    <mergeCell ref="E181:G181"/>
    <mergeCell ref="H181:J181"/>
    <mergeCell ref="K181:M181"/>
    <mergeCell ref="N181:O181"/>
    <mergeCell ref="S181:T181"/>
    <mergeCell ref="B180:D180"/>
    <mergeCell ref="E180:G180"/>
    <mergeCell ref="H180:J180"/>
    <mergeCell ref="K180:M180"/>
    <mergeCell ref="N180:O180"/>
    <mergeCell ref="S180:T180"/>
    <mergeCell ref="B179:D179"/>
    <mergeCell ref="E179:G179"/>
    <mergeCell ref="H179:J179"/>
    <mergeCell ref="K179:M179"/>
    <mergeCell ref="N179:O179"/>
    <mergeCell ref="S179:T179"/>
    <mergeCell ref="A177:U177"/>
    <mergeCell ref="B178:D178"/>
    <mergeCell ref="E178:G178"/>
    <mergeCell ref="H178:J178"/>
    <mergeCell ref="K178:M178"/>
    <mergeCell ref="N178:O178"/>
    <mergeCell ref="S178:T178"/>
    <mergeCell ref="B176:D176"/>
    <mergeCell ref="E176:G176"/>
    <mergeCell ref="H176:J176"/>
    <mergeCell ref="K176:M176"/>
    <mergeCell ref="N176:O176"/>
    <mergeCell ref="S176:T176"/>
    <mergeCell ref="B175:D175"/>
    <mergeCell ref="E175:G175"/>
    <mergeCell ref="H175:J175"/>
    <mergeCell ref="K175:M175"/>
    <mergeCell ref="N175:O175"/>
    <mergeCell ref="S175:T175"/>
    <mergeCell ref="B174:D174"/>
    <mergeCell ref="E174:G174"/>
    <mergeCell ref="H174:J174"/>
    <mergeCell ref="K174:M174"/>
    <mergeCell ref="N174:O174"/>
    <mergeCell ref="S174:T174"/>
    <mergeCell ref="B173:D173"/>
    <mergeCell ref="E173:G173"/>
    <mergeCell ref="H173:J173"/>
    <mergeCell ref="K173:M173"/>
    <mergeCell ref="N173:O173"/>
    <mergeCell ref="S173:T173"/>
    <mergeCell ref="B172:D172"/>
    <mergeCell ref="E172:G172"/>
    <mergeCell ref="H172:J172"/>
    <mergeCell ref="K172:M172"/>
    <mergeCell ref="N172:O172"/>
    <mergeCell ref="S172:T172"/>
    <mergeCell ref="B171:D171"/>
    <mergeCell ref="E171:G171"/>
    <mergeCell ref="H171:J171"/>
    <mergeCell ref="K171:M171"/>
    <mergeCell ref="N171:O171"/>
    <mergeCell ref="S171:T171"/>
    <mergeCell ref="B170:D170"/>
    <mergeCell ref="E170:G170"/>
    <mergeCell ref="H170:J170"/>
    <mergeCell ref="K170:M170"/>
    <mergeCell ref="N170:O170"/>
    <mergeCell ref="S170:T170"/>
    <mergeCell ref="B169:D169"/>
    <mergeCell ref="E169:G169"/>
    <mergeCell ref="H169:J169"/>
    <mergeCell ref="K169:M169"/>
    <mergeCell ref="N169:O169"/>
    <mergeCell ref="S169:T169"/>
    <mergeCell ref="B168:D168"/>
    <mergeCell ref="E168:G168"/>
    <mergeCell ref="H168:J168"/>
    <mergeCell ref="K168:M168"/>
    <mergeCell ref="N168:O168"/>
    <mergeCell ref="S168:T168"/>
    <mergeCell ref="B167:D167"/>
    <mergeCell ref="E167:G167"/>
    <mergeCell ref="H167:J167"/>
    <mergeCell ref="K167:M167"/>
    <mergeCell ref="N167:O167"/>
    <mergeCell ref="S167:T167"/>
    <mergeCell ref="A165:U165"/>
    <mergeCell ref="B166:D166"/>
    <mergeCell ref="E166:G166"/>
    <mergeCell ref="H166:J166"/>
    <mergeCell ref="K166:M166"/>
    <mergeCell ref="N166:O166"/>
    <mergeCell ref="S166:T166"/>
    <mergeCell ref="B164:D164"/>
    <mergeCell ref="E164:G164"/>
    <mergeCell ref="H164:J164"/>
    <mergeCell ref="K164:M164"/>
    <mergeCell ref="N164:O164"/>
    <mergeCell ref="S164:T164"/>
    <mergeCell ref="S162:T162"/>
    <mergeCell ref="B163:D163"/>
    <mergeCell ref="E163:G163"/>
    <mergeCell ref="H163:J163"/>
    <mergeCell ref="K163:M163"/>
    <mergeCell ref="N163:O163"/>
    <mergeCell ref="S163:T163"/>
    <mergeCell ref="P160:P161"/>
    <mergeCell ref="Q160:Q161"/>
    <mergeCell ref="R160:R161"/>
    <mergeCell ref="S160:T161"/>
    <mergeCell ref="V160:V161"/>
    <mergeCell ref="B162:D162"/>
    <mergeCell ref="E162:G162"/>
    <mergeCell ref="H162:J162"/>
    <mergeCell ref="K162:M162"/>
    <mergeCell ref="N162:O162"/>
    <mergeCell ref="A160:A161"/>
    <mergeCell ref="B160:D161"/>
    <mergeCell ref="E160:G161"/>
    <mergeCell ref="H160:J161"/>
    <mergeCell ref="K160:M161"/>
    <mergeCell ref="N160:O161"/>
    <mergeCell ref="S158:T158"/>
    <mergeCell ref="B159:D159"/>
    <mergeCell ref="E159:G159"/>
    <mergeCell ref="H159:J159"/>
    <mergeCell ref="K159:M159"/>
    <mergeCell ref="N159:O159"/>
    <mergeCell ref="S159:T159"/>
    <mergeCell ref="P156:P157"/>
    <mergeCell ref="Q156:Q157"/>
    <mergeCell ref="R156:R157"/>
    <mergeCell ref="S156:T157"/>
    <mergeCell ref="V156:V157"/>
    <mergeCell ref="B158:D158"/>
    <mergeCell ref="E158:G158"/>
    <mergeCell ref="H158:J158"/>
    <mergeCell ref="K158:M158"/>
    <mergeCell ref="N158:O158"/>
    <mergeCell ref="A156:A157"/>
    <mergeCell ref="B156:D157"/>
    <mergeCell ref="E156:G157"/>
    <mergeCell ref="H156:J157"/>
    <mergeCell ref="K156:M157"/>
    <mergeCell ref="N156:O157"/>
    <mergeCell ref="S154:T154"/>
    <mergeCell ref="B155:D155"/>
    <mergeCell ref="E155:G155"/>
    <mergeCell ref="H155:J155"/>
    <mergeCell ref="K155:M155"/>
    <mergeCell ref="N155:O155"/>
    <mergeCell ref="S155:T155"/>
    <mergeCell ref="P152:P153"/>
    <mergeCell ref="Q152:Q153"/>
    <mergeCell ref="R152:R153"/>
    <mergeCell ref="S152:T153"/>
    <mergeCell ref="V152:V153"/>
    <mergeCell ref="B154:D154"/>
    <mergeCell ref="E154:G154"/>
    <mergeCell ref="H154:J154"/>
    <mergeCell ref="K154:M154"/>
    <mergeCell ref="N154:O154"/>
    <mergeCell ref="A152:A153"/>
    <mergeCell ref="B152:D153"/>
    <mergeCell ref="E152:G153"/>
    <mergeCell ref="H152:J153"/>
    <mergeCell ref="K152:M153"/>
    <mergeCell ref="N152:O153"/>
    <mergeCell ref="B151:D151"/>
    <mergeCell ref="E151:G151"/>
    <mergeCell ref="H151:J151"/>
    <mergeCell ref="K151:M151"/>
    <mergeCell ref="N151:O151"/>
    <mergeCell ref="S151:T151"/>
    <mergeCell ref="B150:D150"/>
    <mergeCell ref="E150:G150"/>
    <mergeCell ref="H150:J150"/>
    <mergeCell ref="K150:M150"/>
    <mergeCell ref="N150:O150"/>
    <mergeCell ref="S150:T150"/>
    <mergeCell ref="B149:D149"/>
    <mergeCell ref="E149:G149"/>
    <mergeCell ref="H149:J149"/>
    <mergeCell ref="K149:M149"/>
    <mergeCell ref="N149:O149"/>
    <mergeCell ref="S149:T149"/>
    <mergeCell ref="B148:D148"/>
    <mergeCell ref="E148:G148"/>
    <mergeCell ref="H148:J148"/>
    <mergeCell ref="K148:M148"/>
    <mergeCell ref="N148:O148"/>
    <mergeCell ref="S148:T148"/>
    <mergeCell ref="B147:D147"/>
    <mergeCell ref="E147:G147"/>
    <mergeCell ref="H147:J147"/>
    <mergeCell ref="K147:M147"/>
    <mergeCell ref="N147:O147"/>
    <mergeCell ref="S147:T147"/>
    <mergeCell ref="B146:D146"/>
    <mergeCell ref="E146:G146"/>
    <mergeCell ref="H146:J146"/>
    <mergeCell ref="K146:M146"/>
    <mergeCell ref="N146:O146"/>
    <mergeCell ref="S146:T146"/>
    <mergeCell ref="B145:D145"/>
    <mergeCell ref="E145:G145"/>
    <mergeCell ref="H145:J145"/>
    <mergeCell ref="K145:M145"/>
    <mergeCell ref="N145:O145"/>
    <mergeCell ref="S145:T145"/>
    <mergeCell ref="B143:U143"/>
    <mergeCell ref="B144:D144"/>
    <mergeCell ref="E144:G144"/>
    <mergeCell ref="H144:J144"/>
    <mergeCell ref="K144:M144"/>
    <mergeCell ref="N144:O144"/>
    <mergeCell ref="S144:T144"/>
    <mergeCell ref="B142:D142"/>
    <mergeCell ref="E142:G142"/>
    <mergeCell ref="H142:J142"/>
    <mergeCell ref="K142:M142"/>
    <mergeCell ref="N142:O142"/>
    <mergeCell ref="S142:T142"/>
    <mergeCell ref="B141:D141"/>
    <mergeCell ref="E141:G141"/>
    <mergeCell ref="H141:J141"/>
    <mergeCell ref="K141:M141"/>
    <mergeCell ref="N141:O141"/>
    <mergeCell ref="S141:T141"/>
    <mergeCell ref="B140:D140"/>
    <mergeCell ref="E140:G140"/>
    <mergeCell ref="H140:J140"/>
    <mergeCell ref="K140:M140"/>
    <mergeCell ref="N140:O140"/>
    <mergeCell ref="S140:T140"/>
    <mergeCell ref="B139:D139"/>
    <mergeCell ref="E139:G139"/>
    <mergeCell ref="H139:J139"/>
    <mergeCell ref="K139:M139"/>
    <mergeCell ref="N139:O139"/>
    <mergeCell ref="S139:T139"/>
    <mergeCell ref="B138:D138"/>
    <mergeCell ref="E138:G138"/>
    <mergeCell ref="H138:J138"/>
    <mergeCell ref="K138:M138"/>
    <mergeCell ref="N138:O138"/>
    <mergeCell ref="S138:T138"/>
    <mergeCell ref="B137:D137"/>
    <mergeCell ref="E137:G137"/>
    <mergeCell ref="H137:J137"/>
    <mergeCell ref="K137:M137"/>
    <mergeCell ref="N137:O137"/>
    <mergeCell ref="S137:T137"/>
    <mergeCell ref="B136:D136"/>
    <mergeCell ref="E136:G136"/>
    <mergeCell ref="H136:J136"/>
    <mergeCell ref="K136:M136"/>
    <mergeCell ref="N136:O136"/>
    <mergeCell ref="S136:T136"/>
    <mergeCell ref="B134:U134"/>
    <mergeCell ref="B135:D135"/>
    <mergeCell ref="E135:G135"/>
    <mergeCell ref="H135:J135"/>
    <mergeCell ref="K135:M135"/>
    <mergeCell ref="N135:O135"/>
    <mergeCell ref="S135:T135"/>
    <mergeCell ref="B133:D133"/>
    <mergeCell ref="E133:G133"/>
    <mergeCell ref="H133:J133"/>
    <mergeCell ref="K133:M133"/>
    <mergeCell ref="N133:O133"/>
    <mergeCell ref="S133:T133"/>
    <mergeCell ref="B132:D132"/>
    <mergeCell ref="E132:G132"/>
    <mergeCell ref="H132:J132"/>
    <mergeCell ref="K132:M132"/>
    <mergeCell ref="N132:O132"/>
    <mergeCell ref="S132:T132"/>
    <mergeCell ref="B131:D131"/>
    <mergeCell ref="E131:G131"/>
    <mergeCell ref="H131:J131"/>
    <mergeCell ref="K131:M131"/>
    <mergeCell ref="N131:O131"/>
    <mergeCell ref="S131:T131"/>
    <mergeCell ref="A129:U129"/>
    <mergeCell ref="B130:D130"/>
    <mergeCell ref="E130:G130"/>
    <mergeCell ref="H130:J130"/>
    <mergeCell ref="K130:M130"/>
    <mergeCell ref="N130:O130"/>
    <mergeCell ref="S130:T130"/>
    <mergeCell ref="B128:D128"/>
    <mergeCell ref="E128:G128"/>
    <mergeCell ref="H128:J128"/>
    <mergeCell ref="K128:M128"/>
    <mergeCell ref="N128:O128"/>
    <mergeCell ref="S128:T128"/>
    <mergeCell ref="B127:D127"/>
    <mergeCell ref="E127:G127"/>
    <mergeCell ref="H127:J127"/>
    <mergeCell ref="K127:M127"/>
    <mergeCell ref="N127:O127"/>
    <mergeCell ref="S127:T127"/>
    <mergeCell ref="B126:D126"/>
    <mergeCell ref="E126:G126"/>
    <mergeCell ref="H126:J126"/>
    <mergeCell ref="K126:M126"/>
    <mergeCell ref="N126:O126"/>
    <mergeCell ref="S126:T126"/>
    <mergeCell ref="S124:T124"/>
    <mergeCell ref="B125:D125"/>
    <mergeCell ref="E125:G125"/>
    <mergeCell ref="H125:J125"/>
    <mergeCell ref="K125:M125"/>
    <mergeCell ref="N125:O125"/>
    <mergeCell ref="S125:T125"/>
    <mergeCell ref="E123:G123"/>
    <mergeCell ref="H123:J123"/>
    <mergeCell ref="K123:M123"/>
    <mergeCell ref="N123:O123"/>
    <mergeCell ref="S123:T123"/>
    <mergeCell ref="B124:D124"/>
    <mergeCell ref="E124:G124"/>
    <mergeCell ref="H124:J124"/>
    <mergeCell ref="K124:M124"/>
    <mergeCell ref="N124:O124"/>
    <mergeCell ref="B122:D122"/>
    <mergeCell ref="E122:G122"/>
    <mergeCell ref="H122:J122"/>
    <mergeCell ref="K122:M122"/>
    <mergeCell ref="N122:O122"/>
    <mergeCell ref="S122:T122"/>
    <mergeCell ref="B121:D121"/>
    <mergeCell ref="E121:G121"/>
    <mergeCell ref="H121:J121"/>
    <mergeCell ref="K121:M121"/>
    <mergeCell ref="N121:O121"/>
    <mergeCell ref="S121:T121"/>
    <mergeCell ref="B120:D120"/>
    <mergeCell ref="E120:G120"/>
    <mergeCell ref="H120:J120"/>
    <mergeCell ref="K120:M120"/>
    <mergeCell ref="N120:O120"/>
    <mergeCell ref="S120:T120"/>
    <mergeCell ref="B119:D119"/>
    <mergeCell ref="E119:G119"/>
    <mergeCell ref="H119:J119"/>
    <mergeCell ref="K119:M119"/>
    <mergeCell ref="N119:O119"/>
    <mergeCell ref="S119:T119"/>
    <mergeCell ref="B118:D118"/>
    <mergeCell ref="E118:G118"/>
    <mergeCell ref="H118:J118"/>
    <mergeCell ref="K118:M118"/>
    <mergeCell ref="N118:O118"/>
    <mergeCell ref="S118:T118"/>
    <mergeCell ref="B117:D117"/>
    <mergeCell ref="E117:G117"/>
    <mergeCell ref="H117:J117"/>
    <mergeCell ref="K117:M117"/>
    <mergeCell ref="N117:O117"/>
    <mergeCell ref="S117:T117"/>
    <mergeCell ref="S115:T115"/>
    <mergeCell ref="B116:D116"/>
    <mergeCell ref="E116:G116"/>
    <mergeCell ref="H116:J116"/>
    <mergeCell ref="K116:M116"/>
    <mergeCell ref="N116:O116"/>
    <mergeCell ref="S116:T116"/>
    <mergeCell ref="P112:P114"/>
    <mergeCell ref="Q112:Q114"/>
    <mergeCell ref="R112:R114"/>
    <mergeCell ref="S112:T114"/>
    <mergeCell ref="V112:V114"/>
    <mergeCell ref="B115:D115"/>
    <mergeCell ref="E115:G115"/>
    <mergeCell ref="H115:J115"/>
    <mergeCell ref="K115:M115"/>
    <mergeCell ref="N115:O115"/>
    <mergeCell ref="A112:A114"/>
    <mergeCell ref="B112:D114"/>
    <mergeCell ref="E112:G114"/>
    <mergeCell ref="H112:J114"/>
    <mergeCell ref="K112:M114"/>
    <mergeCell ref="N112:O114"/>
    <mergeCell ref="B111:D111"/>
    <mergeCell ref="E111:G111"/>
    <mergeCell ref="H111:J111"/>
    <mergeCell ref="K111:M111"/>
    <mergeCell ref="N111:O111"/>
    <mergeCell ref="S111:T111"/>
    <mergeCell ref="B110:D110"/>
    <mergeCell ref="E110:G110"/>
    <mergeCell ref="H110:J110"/>
    <mergeCell ref="K110:M110"/>
    <mergeCell ref="N110:O110"/>
    <mergeCell ref="S110:T110"/>
    <mergeCell ref="B109:D109"/>
    <mergeCell ref="E109:G109"/>
    <mergeCell ref="H109:J109"/>
    <mergeCell ref="K109:M109"/>
    <mergeCell ref="N109:O109"/>
    <mergeCell ref="S109:T109"/>
    <mergeCell ref="B108:D108"/>
    <mergeCell ref="E108:G108"/>
    <mergeCell ref="H108:J108"/>
    <mergeCell ref="K108:M108"/>
    <mergeCell ref="N108:O108"/>
    <mergeCell ref="S108:T108"/>
    <mergeCell ref="B107:D107"/>
    <mergeCell ref="E107:G107"/>
    <mergeCell ref="H107:J107"/>
    <mergeCell ref="K107:M107"/>
    <mergeCell ref="N107:O107"/>
    <mergeCell ref="S107:T107"/>
    <mergeCell ref="B106:D106"/>
    <mergeCell ref="E106:G106"/>
    <mergeCell ref="H106:J106"/>
    <mergeCell ref="K106:M106"/>
    <mergeCell ref="N106:O106"/>
    <mergeCell ref="S106:T106"/>
    <mergeCell ref="B105:D105"/>
    <mergeCell ref="E105:G105"/>
    <mergeCell ref="H105:J105"/>
    <mergeCell ref="K105:M105"/>
    <mergeCell ref="N105:O105"/>
    <mergeCell ref="S105:T105"/>
    <mergeCell ref="B104:D104"/>
    <mergeCell ref="E104:G104"/>
    <mergeCell ref="H104:J104"/>
    <mergeCell ref="K104:M104"/>
    <mergeCell ref="N104:O104"/>
    <mergeCell ref="S104:T104"/>
    <mergeCell ref="B103:D103"/>
    <mergeCell ref="E103:G103"/>
    <mergeCell ref="H103:J103"/>
    <mergeCell ref="K103:M103"/>
    <mergeCell ref="N103:O103"/>
    <mergeCell ref="S103:T103"/>
    <mergeCell ref="B102:D102"/>
    <mergeCell ref="E102:G102"/>
    <mergeCell ref="H102:J102"/>
    <mergeCell ref="K102:M102"/>
    <mergeCell ref="N102:O102"/>
    <mergeCell ref="S102:T102"/>
    <mergeCell ref="B101:D101"/>
    <mergeCell ref="E101:G101"/>
    <mergeCell ref="H101:J101"/>
    <mergeCell ref="K101:M101"/>
    <mergeCell ref="N101:O101"/>
    <mergeCell ref="S101:T101"/>
    <mergeCell ref="B100:D100"/>
    <mergeCell ref="E100:G100"/>
    <mergeCell ref="H100:J100"/>
    <mergeCell ref="K100:M100"/>
    <mergeCell ref="N100:O100"/>
    <mergeCell ref="S100:T100"/>
    <mergeCell ref="B99:D99"/>
    <mergeCell ref="E99:G99"/>
    <mergeCell ref="H99:J99"/>
    <mergeCell ref="K99:M99"/>
    <mergeCell ref="N99:O99"/>
    <mergeCell ref="S99:T99"/>
    <mergeCell ref="B98:D98"/>
    <mergeCell ref="E98:G98"/>
    <mergeCell ref="H98:J98"/>
    <mergeCell ref="K98:M98"/>
    <mergeCell ref="N98:O98"/>
    <mergeCell ref="S98:T98"/>
    <mergeCell ref="B96:U96"/>
    <mergeCell ref="B97:D97"/>
    <mergeCell ref="E97:G97"/>
    <mergeCell ref="H97:J97"/>
    <mergeCell ref="K97:M97"/>
    <mergeCell ref="N97:O97"/>
    <mergeCell ref="S97:T97"/>
    <mergeCell ref="B95:D95"/>
    <mergeCell ref="E95:G95"/>
    <mergeCell ref="H95:J95"/>
    <mergeCell ref="K95:M95"/>
    <mergeCell ref="N95:O95"/>
    <mergeCell ref="S95:T95"/>
    <mergeCell ref="B94:D94"/>
    <mergeCell ref="E94:G94"/>
    <mergeCell ref="H94:J94"/>
    <mergeCell ref="K94:M94"/>
    <mergeCell ref="N94:O94"/>
    <mergeCell ref="S94:T94"/>
    <mergeCell ref="B93:D93"/>
    <mergeCell ref="E93:G93"/>
    <mergeCell ref="H93:J93"/>
    <mergeCell ref="K93:M93"/>
    <mergeCell ref="N93:O93"/>
    <mergeCell ref="S93:T93"/>
    <mergeCell ref="B91:U91"/>
    <mergeCell ref="B92:D92"/>
    <mergeCell ref="E92:G92"/>
    <mergeCell ref="H92:J92"/>
    <mergeCell ref="K92:M92"/>
    <mergeCell ref="N92:O92"/>
    <mergeCell ref="S92:T92"/>
    <mergeCell ref="B90:D90"/>
    <mergeCell ref="E90:G90"/>
    <mergeCell ref="H90:J90"/>
    <mergeCell ref="K90:M90"/>
    <mergeCell ref="N90:O90"/>
    <mergeCell ref="S90:T90"/>
    <mergeCell ref="B89:D89"/>
    <mergeCell ref="E89:G89"/>
    <mergeCell ref="H89:J89"/>
    <mergeCell ref="K89:M89"/>
    <mergeCell ref="N89:O89"/>
    <mergeCell ref="S89:T89"/>
    <mergeCell ref="R86:R87"/>
    <mergeCell ref="S86:T87"/>
    <mergeCell ref="U86:U87"/>
    <mergeCell ref="V86:V87"/>
    <mergeCell ref="B88:D88"/>
    <mergeCell ref="E88:G88"/>
    <mergeCell ref="H88:J88"/>
    <mergeCell ref="K88:M88"/>
    <mergeCell ref="N88:O88"/>
    <mergeCell ref="S88:T88"/>
    <mergeCell ref="A85:U85"/>
    <mergeCell ref="A86:A87"/>
    <mergeCell ref="B86:D86"/>
    <mergeCell ref="B87:D87"/>
    <mergeCell ref="E86:G87"/>
    <mergeCell ref="H86:J87"/>
    <mergeCell ref="K86:M87"/>
    <mergeCell ref="N86:O87"/>
    <mergeCell ref="P86:P87"/>
    <mergeCell ref="Q86:Q87"/>
    <mergeCell ref="B84:D84"/>
    <mergeCell ref="E84:G84"/>
    <mergeCell ref="H84:J84"/>
    <mergeCell ref="K84:M84"/>
    <mergeCell ref="N84:O84"/>
    <mergeCell ref="S84:T84"/>
    <mergeCell ref="B83:D83"/>
    <mergeCell ref="E83:G83"/>
    <mergeCell ref="H83:J83"/>
    <mergeCell ref="K83:M83"/>
    <mergeCell ref="N83:O83"/>
    <mergeCell ref="S83:T83"/>
    <mergeCell ref="S78:T81"/>
    <mergeCell ref="U78:U81"/>
    <mergeCell ref="V78:V81"/>
    <mergeCell ref="B82:D82"/>
    <mergeCell ref="E82:G82"/>
    <mergeCell ref="H82:J82"/>
    <mergeCell ref="K82:M82"/>
    <mergeCell ref="N82:O82"/>
    <mergeCell ref="S82:T82"/>
    <mergeCell ref="H78:J81"/>
    <mergeCell ref="K78:M81"/>
    <mergeCell ref="N78:O81"/>
    <mergeCell ref="P78:P81"/>
    <mergeCell ref="Q78:Q81"/>
    <mergeCell ref="R78:R81"/>
    <mergeCell ref="A78:A81"/>
    <mergeCell ref="B78:D78"/>
    <mergeCell ref="B79:D79"/>
    <mergeCell ref="B80:D80"/>
    <mergeCell ref="B81:D81"/>
    <mergeCell ref="E78:G81"/>
    <mergeCell ref="N76:O77"/>
    <mergeCell ref="P76:P77"/>
    <mergeCell ref="Q76:Q77"/>
    <mergeCell ref="R76:R77"/>
    <mergeCell ref="S76:T77"/>
    <mergeCell ref="V76:V77"/>
    <mergeCell ref="P74:P75"/>
    <mergeCell ref="Q74:Q75"/>
    <mergeCell ref="R74:R75"/>
    <mergeCell ref="S74:T75"/>
    <mergeCell ref="V74:V75"/>
    <mergeCell ref="A76:A77"/>
    <mergeCell ref="B76:D77"/>
    <mergeCell ref="E76:G77"/>
    <mergeCell ref="H76:J77"/>
    <mergeCell ref="K76:M77"/>
    <mergeCell ref="A74:A75"/>
    <mergeCell ref="B74:D75"/>
    <mergeCell ref="E74:G75"/>
    <mergeCell ref="H74:J75"/>
    <mergeCell ref="K74:M75"/>
    <mergeCell ref="N74:O75"/>
    <mergeCell ref="B73:D73"/>
    <mergeCell ref="E73:G73"/>
    <mergeCell ref="H73:J73"/>
    <mergeCell ref="K73:M73"/>
    <mergeCell ref="N73:O73"/>
    <mergeCell ref="S73:T73"/>
    <mergeCell ref="B72:D72"/>
    <mergeCell ref="E72:G72"/>
    <mergeCell ref="H72:J72"/>
    <mergeCell ref="K72:M72"/>
    <mergeCell ref="N72:O72"/>
    <mergeCell ref="S72:T72"/>
    <mergeCell ref="B71:D71"/>
    <mergeCell ref="E71:G71"/>
    <mergeCell ref="H71:J71"/>
    <mergeCell ref="K71:M71"/>
    <mergeCell ref="N71:O71"/>
    <mergeCell ref="S71:T71"/>
    <mergeCell ref="N69:O70"/>
    <mergeCell ref="P69:P70"/>
    <mergeCell ref="Q69:Q70"/>
    <mergeCell ref="R69:R70"/>
    <mergeCell ref="S69:T70"/>
    <mergeCell ref="V69:V70"/>
    <mergeCell ref="P66:P68"/>
    <mergeCell ref="Q66:Q68"/>
    <mergeCell ref="R66:R68"/>
    <mergeCell ref="S66:T68"/>
    <mergeCell ref="V66:V68"/>
    <mergeCell ref="A69:A70"/>
    <mergeCell ref="B69:D70"/>
    <mergeCell ref="E69:G70"/>
    <mergeCell ref="H69:J70"/>
    <mergeCell ref="K69:M70"/>
    <mergeCell ref="A66:A68"/>
    <mergeCell ref="B66:D68"/>
    <mergeCell ref="E66:G68"/>
    <mergeCell ref="H66:J68"/>
    <mergeCell ref="K66:M68"/>
    <mergeCell ref="N66:O68"/>
    <mergeCell ref="B65:D65"/>
    <mergeCell ref="E65:G65"/>
    <mergeCell ref="H65:J65"/>
    <mergeCell ref="K65:M65"/>
    <mergeCell ref="N65:O65"/>
    <mergeCell ref="S65:T65"/>
    <mergeCell ref="B63:U63"/>
    <mergeCell ref="B64:D64"/>
    <mergeCell ref="E64:G64"/>
    <mergeCell ref="H64:J64"/>
    <mergeCell ref="K64:M64"/>
    <mergeCell ref="N64:O64"/>
    <mergeCell ref="S64:T64"/>
    <mergeCell ref="R60:R61"/>
    <mergeCell ref="S60:T61"/>
    <mergeCell ref="U60:U61"/>
    <mergeCell ref="V60:V61"/>
    <mergeCell ref="B62:D62"/>
    <mergeCell ref="E62:G62"/>
    <mergeCell ref="H62:J62"/>
    <mergeCell ref="K62:M62"/>
    <mergeCell ref="N62:O62"/>
    <mergeCell ref="S62:T62"/>
    <mergeCell ref="B59:U59"/>
    <mergeCell ref="A60:A61"/>
    <mergeCell ref="B60:D60"/>
    <mergeCell ref="B61:D61"/>
    <mergeCell ref="E60:G61"/>
    <mergeCell ref="H60:J61"/>
    <mergeCell ref="K60:M61"/>
    <mergeCell ref="N60:O61"/>
    <mergeCell ref="P60:P61"/>
    <mergeCell ref="Q60:Q61"/>
    <mergeCell ref="N57:O58"/>
    <mergeCell ref="P57:P58"/>
    <mergeCell ref="Q57:Q58"/>
    <mergeCell ref="R57:R58"/>
    <mergeCell ref="S57:T58"/>
    <mergeCell ref="V57:V58"/>
    <mergeCell ref="P55:P56"/>
    <mergeCell ref="Q55:Q56"/>
    <mergeCell ref="R55:R56"/>
    <mergeCell ref="S55:T56"/>
    <mergeCell ref="V55:V56"/>
    <mergeCell ref="A57:A58"/>
    <mergeCell ref="B57:D58"/>
    <mergeCell ref="E57:G58"/>
    <mergeCell ref="H57:J58"/>
    <mergeCell ref="K57:M58"/>
    <mergeCell ref="A55:A56"/>
    <mergeCell ref="B55:D56"/>
    <mergeCell ref="E55:G56"/>
    <mergeCell ref="H55:J56"/>
    <mergeCell ref="K55:M56"/>
    <mergeCell ref="N55:O56"/>
    <mergeCell ref="B54:D54"/>
    <mergeCell ref="E54:G54"/>
    <mergeCell ref="H54:J54"/>
    <mergeCell ref="K54:M54"/>
    <mergeCell ref="N54:O54"/>
    <mergeCell ref="S54:T54"/>
    <mergeCell ref="B53:D53"/>
    <mergeCell ref="E53:G53"/>
    <mergeCell ref="H53:J53"/>
    <mergeCell ref="K53:M53"/>
    <mergeCell ref="N53:O53"/>
    <mergeCell ref="S53:T53"/>
    <mergeCell ref="N51:O52"/>
    <mergeCell ref="P51:P52"/>
    <mergeCell ref="Q51:Q52"/>
    <mergeCell ref="R51:R52"/>
    <mergeCell ref="S51:T52"/>
    <mergeCell ref="V51:V52"/>
    <mergeCell ref="P49:P50"/>
    <mergeCell ref="Q49:Q50"/>
    <mergeCell ref="R49:R50"/>
    <mergeCell ref="S49:T50"/>
    <mergeCell ref="V49:V50"/>
    <mergeCell ref="A51:A52"/>
    <mergeCell ref="B51:D52"/>
    <mergeCell ref="E51:G52"/>
    <mergeCell ref="H51:J52"/>
    <mergeCell ref="K51:M52"/>
    <mergeCell ref="A49:A50"/>
    <mergeCell ref="B49:D50"/>
    <mergeCell ref="E49:G50"/>
    <mergeCell ref="H49:J50"/>
    <mergeCell ref="K49:M50"/>
    <mergeCell ref="N49:O50"/>
    <mergeCell ref="B48:D48"/>
    <mergeCell ref="E48:G48"/>
    <mergeCell ref="H48:J48"/>
    <mergeCell ref="K48:M48"/>
    <mergeCell ref="N48:O48"/>
    <mergeCell ref="S48:T48"/>
    <mergeCell ref="B47:D47"/>
    <mergeCell ref="E47:G47"/>
    <mergeCell ref="H47:J47"/>
    <mergeCell ref="K47:M47"/>
    <mergeCell ref="N47:O47"/>
    <mergeCell ref="S47:T47"/>
    <mergeCell ref="N45:O46"/>
    <mergeCell ref="P45:P46"/>
    <mergeCell ref="Q45:Q46"/>
    <mergeCell ref="R45:R46"/>
    <mergeCell ref="S45:T46"/>
    <mergeCell ref="V45:V46"/>
    <mergeCell ref="P43:P44"/>
    <mergeCell ref="Q43:Q44"/>
    <mergeCell ref="R43:R44"/>
    <mergeCell ref="S43:T44"/>
    <mergeCell ref="V43:V44"/>
    <mergeCell ref="A45:A46"/>
    <mergeCell ref="B45:D46"/>
    <mergeCell ref="E45:G46"/>
    <mergeCell ref="H45:J46"/>
    <mergeCell ref="K45:M46"/>
    <mergeCell ref="A43:A44"/>
    <mergeCell ref="B43:D44"/>
    <mergeCell ref="E43:G44"/>
    <mergeCell ref="H43:J44"/>
    <mergeCell ref="K43:M44"/>
    <mergeCell ref="N43:O44"/>
    <mergeCell ref="B42:D42"/>
    <mergeCell ref="E42:G42"/>
    <mergeCell ref="H42:J42"/>
    <mergeCell ref="K42:M42"/>
    <mergeCell ref="N42:O42"/>
    <mergeCell ref="S42:T42"/>
    <mergeCell ref="B41:D41"/>
    <mergeCell ref="E41:G41"/>
    <mergeCell ref="H41:J41"/>
    <mergeCell ref="K41:M41"/>
    <mergeCell ref="N41:O41"/>
    <mergeCell ref="S41:T41"/>
    <mergeCell ref="R38:R39"/>
    <mergeCell ref="S38:T39"/>
    <mergeCell ref="U38:U39"/>
    <mergeCell ref="V38:V39"/>
    <mergeCell ref="B40:D40"/>
    <mergeCell ref="E40:G40"/>
    <mergeCell ref="H40:J40"/>
    <mergeCell ref="K40:M40"/>
    <mergeCell ref="N40:O40"/>
    <mergeCell ref="S40:T40"/>
    <mergeCell ref="B37:U37"/>
    <mergeCell ref="A38:A39"/>
    <mergeCell ref="B38:D38"/>
    <mergeCell ref="B39:D39"/>
    <mergeCell ref="E38:G39"/>
    <mergeCell ref="H38:J39"/>
    <mergeCell ref="K38:M39"/>
    <mergeCell ref="N38:O39"/>
    <mergeCell ref="P38:P39"/>
    <mergeCell ref="Q38:Q39"/>
    <mergeCell ref="R34:R35"/>
    <mergeCell ref="S34:T35"/>
    <mergeCell ref="U34:U35"/>
    <mergeCell ref="V34:V35"/>
    <mergeCell ref="B36:C36"/>
    <mergeCell ref="D36:F36"/>
    <mergeCell ref="G36:I36"/>
    <mergeCell ref="J36:L36"/>
    <mergeCell ref="M36:O36"/>
    <mergeCell ref="S36:T36"/>
    <mergeCell ref="B33:U33"/>
    <mergeCell ref="A34:A35"/>
    <mergeCell ref="B34:C34"/>
    <mergeCell ref="B35:C35"/>
    <mergeCell ref="D34:F35"/>
    <mergeCell ref="G34:I35"/>
    <mergeCell ref="J34:L35"/>
    <mergeCell ref="M34:O35"/>
    <mergeCell ref="P34:P35"/>
    <mergeCell ref="Q34:Q35"/>
    <mergeCell ref="U31:V31"/>
    <mergeCell ref="C32:E32"/>
    <mergeCell ref="F32:H32"/>
    <mergeCell ref="I32:K32"/>
    <mergeCell ref="L32:N32"/>
    <mergeCell ref="O32:P32"/>
    <mergeCell ref="S32:T32"/>
    <mergeCell ref="U32:V32"/>
    <mergeCell ref="C31:E31"/>
    <mergeCell ref="F31:H31"/>
    <mergeCell ref="I31:K31"/>
    <mergeCell ref="L31:N31"/>
    <mergeCell ref="O31:P31"/>
    <mergeCell ref="S31:T31"/>
    <mergeCell ref="U29:V29"/>
    <mergeCell ref="C30:E30"/>
    <mergeCell ref="F30:H30"/>
    <mergeCell ref="I30:K30"/>
    <mergeCell ref="L30:N30"/>
    <mergeCell ref="O30:P30"/>
    <mergeCell ref="S30:T30"/>
    <mergeCell ref="U30:V30"/>
    <mergeCell ref="C29:E29"/>
    <mergeCell ref="F29:H29"/>
    <mergeCell ref="I29:K29"/>
    <mergeCell ref="L29:N29"/>
    <mergeCell ref="O29:P29"/>
    <mergeCell ref="S29:T29"/>
    <mergeCell ref="U27:V27"/>
    <mergeCell ref="C28:E28"/>
    <mergeCell ref="F28:H28"/>
    <mergeCell ref="I28:K28"/>
    <mergeCell ref="L28:N28"/>
    <mergeCell ref="O28:P28"/>
    <mergeCell ref="S28:T28"/>
    <mergeCell ref="U28:V28"/>
    <mergeCell ref="C27:E27"/>
    <mergeCell ref="F27:H27"/>
    <mergeCell ref="I27:K27"/>
    <mergeCell ref="L27:N27"/>
    <mergeCell ref="O27:P27"/>
    <mergeCell ref="S27:T27"/>
    <mergeCell ref="U25:V25"/>
    <mergeCell ref="C26:E26"/>
    <mergeCell ref="F26:H26"/>
    <mergeCell ref="I26:K26"/>
    <mergeCell ref="L26:N26"/>
    <mergeCell ref="O26:P26"/>
    <mergeCell ref="S26:T26"/>
    <mergeCell ref="U26:V26"/>
    <mergeCell ref="C25:E25"/>
    <mergeCell ref="F25:H25"/>
    <mergeCell ref="I25:K25"/>
    <mergeCell ref="L25:N25"/>
    <mergeCell ref="O25:P25"/>
    <mergeCell ref="S25:T25"/>
    <mergeCell ref="U23:V23"/>
    <mergeCell ref="C24:E24"/>
    <mergeCell ref="F24:H24"/>
    <mergeCell ref="I24:K24"/>
    <mergeCell ref="L24:N24"/>
    <mergeCell ref="O24:P24"/>
    <mergeCell ref="S24:T24"/>
    <mergeCell ref="U24:V24"/>
    <mergeCell ref="C23:E23"/>
    <mergeCell ref="F23:H23"/>
    <mergeCell ref="I23:K23"/>
    <mergeCell ref="L23:N23"/>
    <mergeCell ref="O23:P23"/>
    <mergeCell ref="S23:T23"/>
    <mergeCell ref="U21:V21"/>
    <mergeCell ref="C22:E22"/>
    <mergeCell ref="F22:H22"/>
    <mergeCell ref="I22:K22"/>
    <mergeCell ref="L22:N22"/>
    <mergeCell ref="O22:P22"/>
    <mergeCell ref="S22:T22"/>
    <mergeCell ref="U22:V22"/>
    <mergeCell ref="C21:E21"/>
    <mergeCell ref="F21:H21"/>
    <mergeCell ref="I21:K21"/>
    <mergeCell ref="L21:N21"/>
    <mergeCell ref="O21:P21"/>
    <mergeCell ref="S21:T21"/>
    <mergeCell ref="U19:V19"/>
    <mergeCell ref="C20:E20"/>
    <mergeCell ref="F20:H20"/>
    <mergeCell ref="I20:K20"/>
    <mergeCell ref="L20:N20"/>
    <mergeCell ref="O20:P20"/>
    <mergeCell ref="S20:T20"/>
    <mergeCell ref="U20:V20"/>
    <mergeCell ref="C19:E19"/>
    <mergeCell ref="F19:H19"/>
    <mergeCell ref="I19:K19"/>
    <mergeCell ref="L19:N19"/>
    <mergeCell ref="O19:P19"/>
    <mergeCell ref="S19:T19"/>
    <mergeCell ref="U17:V17"/>
    <mergeCell ref="C18:E18"/>
    <mergeCell ref="F18:H18"/>
    <mergeCell ref="I18:K18"/>
    <mergeCell ref="L18:N18"/>
    <mergeCell ref="O18:P18"/>
    <mergeCell ref="S18:T18"/>
    <mergeCell ref="U18:V18"/>
    <mergeCell ref="C17:E17"/>
    <mergeCell ref="F17:H17"/>
    <mergeCell ref="I17:K17"/>
    <mergeCell ref="L17:N17"/>
    <mergeCell ref="O17:P17"/>
    <mergeCell ref="S17:T17"/>
    <mergeCell ref="U15:V15"/>
    <mergeCell ref="C16:E16"/>
    <mergeCell ref="F16:H16"/>
    <mergeCell ref="I16:K16"/>
    <mergeCell ref="L16:N16"/>
    <mergeCell ref="O16:P16"/>
    <mergeCell ref="S16:T16"/>
    <mergeCell ref="U16:V16"/>
    <mergeCell ref="C15:E15"/>
    <mergeCell ref="F15:H15"/>
    <mergeCell ref="I15:K15"/>
    <mergeCell ref="L15:N15"/>
    <mergeCell ref="O15:P15"/>
    <mergeCell ref="S15:T15"/>
    <mergeCell ref="U13:V13"/>
    <mergeCell ref="C14:E14"/>
    <mergeCell ref="F14:H14"/>
    <mergeCell ref="I14:K14"/>
    <mergeCell ref="L14:N14"/>
    <mergeCell ref="O14:P14"/>
    <mergeCell ref="S14:T14"/>
    <mergeCell ref="U14:V14"/>
    <mergeCell ref="C13:E13"/>
    <mergeCell ref="F13:H13"/>
    <mergeCell ref="I13:K13"/>
    <mergeCell ref="L13:N13"/>
    <mergeCell ref="O13:P13"/>
    <mergeCell ref="S13:T13"/>
    <mergeCell ref="U11:V11"/>
    <mergeCell ref="C12:E12"/>
    <mergeCell ref="F12:H12"/>
    <mergeCell ref="I12:K12"/>
    <mergeCell ref="L12:N12"/>
    <mergeCell ref="O12:P12"/>
    <mergeCell ref="S12:T12"/>
    <mergeCell ref="U12:V12"/>
    <mergeCell ref="C11:E11"/>
    <mergeCell ref="F11:H11"/>
    <mergeCell ref="I11:K11"/>
    <mergeCell ref="L11:N11"/>
    <mergeCell ref="O11:P11"/>
    <mergeCell ref="S11:T11"/>
    <mergeCell ref="U9:V9"/>
    <mergeCell ref="C10:E10"/>
    <mergeCell ref="F10:H10"/>
    <mergeCell ref="I10:K10"/>
    <mergeCell ref="L10:N10"/>
    <mergeCell ref="O10:P10"/>
    <mergeCell ref="S10:T10"/>
    <mergeCell ref="U10:V10"/>
    <mergeCell ref="C9:E9"/>
    <mergeCell ref="F9:H9"/>
    <mergeCell ref="I9:K9"/>
    <mergeCell ref="L9:N9"/>
    <mergeCell ref="O9:P9"/>
    <mergeCell ref="S9:T9"/>
    <mergeCell ref="S6:T7"/>
    <mergeCell ref="U6:V7"/>
    <mergeCell ref="C8:E8"/>
    <mergeCell ref="F8:H8"/>
    <mergeCell ref="I8:K8"/>
    <mergeCell ref="L8:N8"/>
    <mergeCell ref="O8:P8"/>
    <mergeCell ref="S8:T8"/>
    <mergeCell ref="U8:V8"/>
    <mergeCell ref="C1:S2"/>
    <mergeCell ref="T1:U2"/>
    <mergeCell ref="V1:V2"/>
    <mergeCell ref="C3:E4"/>
    <mergeCell ref="F3:H3"/>
    <mergeCell ref="F4:H4"/>
    <mergeCell ref="I3:K3"/>
    <mergeCell ref="I4:K4"/>
    <mergeCell ref="L3:N3"/>
    <mergeCell ref="L4:N4"/>
    <mergeCell ref="S5:T5"/>
    <mergeCell ref="U5:V5"/>
    <mergeCell ref="A6:A7"/>
    <mergeCell ref="C6:E7"/>
    <mergeCell ref="F6:H7"/>
    <mergeCell ref="I6:K7"/>
    <mergeCell ref="L6:N7"/>
    <mergeCell ref="O6:P7"/>
    <mergeCell ref="Q6:Q7"/>
    <mergeCell ref="R6:R7"/>
    <mergeCell ref="O3:P3"/>
    <mergeCell ref="O4:P4"/>
    <mergeCell ref="S3:T3"/>
    <mergeCell ref="S4:T4"/>
    <mergeCell ref="U3:V4"/>
    <mergeCell ref="C5:E5"/>
    <mergeCell ref="F5:H5"/>
    <mergeCell ref="I5:K5"/>
    <mergeCell ref="L5:N5"/>
    <mergeCell ref="O5:P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0"/>
  <sheetViews>
    <sheetView tabSelected="1" zoomScaleNormal="100" workbookViewId="0">
      <pane ySplit="7" topLeftCell="A8" activePane="bottomLeft" state="frozen"/>
      <selection pane="bottomLeft" activeCell="U7" sqref="U7"/>
    </sheetView>
  </sheetViews>
  <sheetFormatPr defaultRowHeight="15" x14ac:dyDescent="0.25"/>
  <cols>
    <col min="1" max="1" width="7.140625" customWidth="1"/>
    <col min="2" max="2" width="43" customWidth="1"/>
    <col min="3" max="3" width="11" customWidth="1"/>
    <col min="4" max="10" width="9.85546875" customWidth="1"/>
    <col min="11" max="11" width="10.85546875" customWidth="1"/>
    <col min="12" max="12" width="11.140625" customWidth="1"/>
    <col min="13" max="13" width="11.7109375" customWidth="1"/>
    <col min="14" max="14" width="9.85546875" customWidth="1"/>
    <col min="15" max="15" width="17" customWidth="1"/>
  </cols>
  <sheetData>
    <row r="1" spans="1:15" ht="15.75" x14ac:dyDescent="0.25">
      <c r="M1" s="45"/>
      <c r="N1" s="45"/>
      <c r="O1" s="45" t="s">
        <v>164</v>
      </c>
    </row>
    <row r="2" spans="1:15" ht="15.75" x14ac:dyDescent="0.25">
      <c r="M2" s="224" t="s">
        <v>165</v>
      </c>
      <c r="N2" s="224"/>
      <c r="O2" s="224"/>
    </row>
    <row r="3" spans="1:15" ht="15" customHeight="1" x14ac:dyDescent="0.25">
      <c r="A3" s="225" t="s">
        <v>208</v>
      </c>
      <c r="B3" s="226"/>
      <c r="C3" s="226"/>
      <c r="D3" s="226"/>
      <c r="E3" s="226"/>
      <c r="F3" s="226"/>
      <c r="G3" s="226"/>
      <c r="H3" s="226"/>
      <c r="I3" s="226"/>
      <c r="J3" s="226"/>
      <c r="K3" s="226"/>
      <c r="L3" s="226"/>
      <c r="M3" s="226"/>
      <c r="N3" s="226"/>
      <c r="O3" s="226"/>
    </row>
    <row r="4" spans="1:15" ht="15" customHeight="1" x14ac:dyDescent="0.25">
      <c r="A4" s="225"/>
      <c r="B4" s="226"/>
      <c r="C4" s="226"/>
      <c r="D4" s="226"/>
      <c r="E4" s="226"/>
      <c r="F4" s="226"/>
      <c r="G4" s="226"/>
      <c r="H4" s="226"/>
      <c r="I4" s="226"/>
      <c r="J4" s="226"/>
      <c r="K4" s="226"/>
      <c r="L4" s="226"/>
      <c r="M4" s="226"/>
      <c r="N4" s="226"/>
      <c r="O4" s="226"/>
    </row>
    <row r="5" spans="1:15" ht="28.5" customHeight="1" thickBot="1" x14ac:dyDescent="0.3">
      <c r="A5" s="226"/>
      <c r="B5" s="226"/>
      <c r="C5" s="226"/>
      <c r="D5" s="226"/>
      <c r="E5" s="226"/>
      <c r="F5" s="226"/>
      <c r="G5" s="226"/>
      <c r="H5" s="226"/>
      <c r="I5" s="226"/>
      <c r="J5" s="226"/>
      <c r="K5" s="226"/>
      <c r="L5" s="226"/>
      <c r="M5" s="226"/>
      <c r="N5" s="226"/>
      <c r="O5" s="226"/>
    </row>
    <row r="6" spans="1:15" ht="63" customHeight="1" x14ac:dyDescent="0.25">
      <c r="A6" s="247" t="s">
        <v>147</v>
      </c>
      <c r="B6" s="248" t="s">
        <v>146</v>
      </c>
      <c r="C6" s="249" t="s">
        <v>5</v>
      </c>
      <c r="D6" s="250"/>
      <c r="E6" s="250"/>
      <c r="F6" s="250"/>
      <c r="G6" s="250"/>
      <c r="H6" s="250"/>
      <c r="I6" s="250"/>
      <c r="J6" s="250"/>
      <c r="K6" s="250"/>
      <c r="L6" s="250"/>
      <c r="M6" s="250"/>
      <c r="N6" s="251"/>
      <c r="O6" s="252" t="s">
        <v>6</v>
      </c>
    </row>
    <row r="7" spans="1:15" ht="57.75" customHeight="1" thickBot="1" x14ac:dyDescent="0.3">
      <c r="A7" s="253"/>
      <c r="B7" s="254"/>
      <c r="C7" s="255" t="s">
        <v>7</v>
      </c>
      <c r="D7" s="255">
        <v>2014</v>
      </c>
      <c r="E7" s="255">
        <v>2015</v>
      </c>
      <c r="F7" s="255">
        <v>2016</v>
      </c>
      <c r="G7" s="255">
        <v>2017</v>
      </c>
      <c r="H7" s="255">
        <v>2018</v>
      </c>
      <c r="I7" s="256">
        <v>2019</v>
      </c>
      <c r="J7" s="257">
        <v>2020</v>
      </c>
      <c r="K7" s="258">
        <v>2021</v>
      </c>
      <c r="L7" s="255">
        <v>2022</v>
      </c>
      <c r="M7" s="255">
        <v>2023</v>
      </c>
      <c r="N7" s="258">
        <v>2024</v>
      </c>
      <c r="O7" s="259"/>
    </row>
    <row r="8" spans="1:15" ht="15.75" thickBot="1" x14ac:dyDescent="0.3">
      <c r="A8" s="260">
        <v>1</v>
      </c>
      <c r="B8" s="261">
        <v>2</v>
      </c>
      <c r="C8" s="262">
        <v>3</v>
      </c>
      <c r="D8" s="261">
        <v>4</v>
      </c>
      <c r="E8" s="262">
        <v>5</v>
      </c>
      <c r="F8" s="261">
        <v>6</v>
      </c>
      <c r="G8" s="262">
        <v>7</v>
      </c>
      <c r="H8" s="261">
        <v>8</v>
      </c>
      <c r="I8" s="263">
        <v>9</v>
      </c>
      <c r="J8" s="264">
        <v>10</v>
      </c>
      <c r="K8" s="263">
        <v>11</v>
      </c>
      <c r="L8" s="261">
        <v>12</v>
      </c>
      <c r="M8" s="261">
        <v>13</v>
      </c>
      <c r="N8" s="265">
        <v>14</v>
      </c>
      <c r="O8" s="266">
        <v>15</v>
      </c>
    </row>
    <row r="9" spans="1:15" ht="30.75" thickBot="1" x14ac:dyDescent="0.3">
      <c r="A9" s="267">
        <v>1</v>
      </c>
      <c r="B9" s="268" t="s">
        <v>148</v>
      </c>
      <c r="C9" s="68">
        <f>SUM(D9:N9)</f>
        <v>558500.59734000009</v>
      </c>
      <c r="D9" s="68">
        <f>SUM(D10:D12)</f>
        <v>47660.188000000002</v>
      </c>
      <c r="E9" s="68">
        <f t="shared" ref="E9:N9" si="0">SUM(E10:E12)</f>
        <v>63913.843999999997</v>
      </c>
      <c r="F9" s="68">
        <f t="shared" si="0"/>
        <v>59505.506000000001</v>
      </c>
      <c r="G9" s="68">
        <f t="shared" si="0"/>
        <v>43586.195</v>
      </c>
      <c r="H9" s="68">
        <f t="shared" si="0"/>
        <v>90513.731</v>
      </c>
      <c r="I9" s="68">
        <f t="shared" si="0"/>
        <v>60890.743999999999</v>
      </c>
      <c r="J9" s="68">
        <f t="shared" si="0"/>
        <v>64095.750000000007</v>
      </c>
      <c r="K9" s="125">
        <f>SUM(K10:K12)</f>
        <v>50320.339339999999</v>
      </c>
      <c r="L9" s="68">
        <f t="shared" si="0"/>
        <v>27809.499999999996</v>
      </c>
      <c r="M9" s="68">
        <f t="shared" si="0"/>
        <v>28037.8</v>
      </c>
      <c r="N9" s="68">
        <f t="shared" si="0"/>
        <v>22167</v>
      </c>
      <c r="O9" s="227"/>
    </row>
    <row r="10" spans="1:15" x14ac:dyDescent="0.25">
      <c r="A10" s="269">
        <v>2</v>
      </c>
      <c r="B10" s="270" t="s">
        <v>11</v>
      </c>
      <c r="C10" s="68">
        <f t="shared" ref="C10:C77" si="1">SUM(D10:N10)</f>
        <v>11409.778999999999</v>
      </c>
      <c r="D10" s="69">
        <f>D19+D27</f>
        <v>2394.3000000000002</v>
      </c>
      <c r="E10" s="69">
        <f t="shared" ref="E10:N10" si="2">E19+E27</f>
        <v>3197.91</v>
      </c>
      <c r="F10" s="69">
        <f t="shared" si="2"/>
        <v>2073.3000000000002</v>
      </c>
      <c r="G10" s="69">
        <f t="shared" si="2"/>
        <v>683.3</v>
      </c>
      <c r="H10" s="69">
        <f t="shared" si="2"/>
        <v>677.16899999999998</v>
      </c>
      <c r="I10" s="69">
        <f t="shared" si="2"/>
        <v>701.4</v>
      </c>
      <c r="J10" s="69">
        <f t="shared" si="2"/>
        <v>1053.5</v>
      </c>
      <c r="K10" s="69">
        <f t="shared" si="2"/>
        <v>628.9</v>
      </c>
      <c r="L10" s="69">
        <f t="shared" si="2"/>
        <v>0</v>
      </c>
      <c r="M10" s="69">
        <f t="shared" si="2"/>
        <v>0</v>
      </c>
      <c r="N10" s="69">
        <f t="shared" si="2"/>
        <v>0</v>
      </c>
      <c r="O10" s="228"/>
    </row>
    <row r="11" spans="1:15" x14ac:dyDescent="0.25">
      <c r="A11" s="97">
        <v>3</v>
      </c>
      <c r="B11" s="271" t="s">
        <v>12</v>
      </c>
      <c r="C11" s="70">
        <f t="shared" si="1"/>
        <v>47993.45</v>
      </c>
      <c r="D11" s="71">
        <f>D20+D23+D28+D32</f>
        <v>9688.2000000000007</v>
      </c>
      <c r="E11" s="71">
        <f t="shared" ref="E11:N11" si="3">E20+E23+E28+E32</f>
        <v>8788.48</v>
      </c>
      <c r="F11" s="71">
        <f t="shared" si="3"/>
        <v>7940.23</v>
      </c>
      <c r="G11" s="71">
        <f t="shared" si="3"/>
        <v>4169.83</v>
      </c>
      <c r="H11" s="71">
        <f t="shared" si="3"/>
        <v>7368.91</v>
      </c>
      <c r="I11" s="71">
        <f t="shared" si="3"/>
        <v>6660</v>
      </c>
      <c r="J11" s="71">
        <f t="shared" si="3"/>
        <v>782.9</v>
      </c>
      <c r="K11" s="71">
        <f t="shared" si="3"/>
        <v>1707.4</v>
      </c>
      <c r="L11" s="71">
        <f t="shared" si="3"/>
        <v>329.6</v>
      </c>
      <c r="M11" s="71">
        <f t="shared" si="3"/>
        <v>557.9</v>
      </c>
      <c r="N11" s="71">
        <f t="shared" si="3"/>
        <v>0</v>
      </c>
      <c r="O11" s="229"/>
    </row>
    <row r="12" spans="1:15" x14ac:dyDescent="0.25">
      <c r="A12" s="97">
        <v>4</v>
      </c>
      <c r="B12" s="271" t="s">
        <v>13</v>
      </c>
      <c r="C12" s="70">
        <f t="shared" si="1"/>
        <v>499097.36834000004</v>
      </c>
      <c r="D12" s="71">
        <f>D15+D17+D21+D24+D29+D33</f>
        <v>35577.688000000002</v>
      </c>
      <c r="E12" s="71">
        <f t="shared" ref="E12:H12" si="4">E15+E17+E21+E24+E29+E33</f>
        <v>51927.453999999998</v>
      </c>
      <c r="F12" s="71">
        <f t="shared" si="4"/>
        <v>49491.976000000002</v>
      </c>
      <c r="G12" s="71">
        <f t="shared" si="4"/>
        <v>38733.065000000002</v>
      </c>
      <c r="H12" s="71">
        <f t="shared" si="4"/>
        <v>82467.652000000002</v>
      </c>
      <c r="I12" s="71">
        <f>I15+I17+I21+I24+I29+I33+I38</f>
        <v>53529.343999999997</v>
      </c>
      <c r="J12" s="71">
        <f t="shared" ref="J12:N12" si="5">J15+J17+J21+J24+J29+J33+J38</f>
        <v>62259.350000000006</v>
      </c>
      <c r="K12" s="126">
        <f t="shared" si="5"/>
        <v>47984.039339999996</v>
      </c>
      <c r="L12" s="71">
        <f t="shared" si="5"/>
        <v>27479.899999999998</v>
      </c>
      <c r="M12" s="71">
        <f t="shared" si="5"/>
        <v>27479.899999999998</v>
      </c>
      <c r="N12" s="71">
        <f t="shared" si="5"/>
        <v>22167</v>
      </c>
      <c r="O12" s="229"/>
    </row>
    <row r="13" spans="1:15" ht="15.75" thickBot="1" x14ac:dyDescent="0.3">
      <c r="A13" s="272">
        <v>5</v>
      </c>
      <c r="B13" s="273" t="s">
        <v>14</v>
      </c>
      <c r="C13" s="72">
        <f t="shared" si="1"/>
        <v>20893.5</v>
      </c>
      <c r="D13" s="73">
        <f>D30+D34</f>
        <v>2936.8</v>
      </c>
      <c r="E13" s="73">
        <f t="shared" ref="E13:N13" si="6">E30+E34</f>
        <v>910.6</v>
      </c>
      <c r="F13" s="73">
        <f t="shared" si="6"/>
        <v>3000</v>
      </c>
      <c r="G13" s="73">
        <f t="shared" si="6"/>
        <v>1380.3</v>
      </c>
      <c r="H13" s="73">
        <f t="shared" si="6"/>
        <v>3185.2</v>
      </c>
      <c r="I13" s="73">
        <f t="shared" si="6"/>
        <v>1146.7</v>
      </c>
      <c r="J13" s="73">
        <f t="shared" si="6"/>
        <v>1172.8</v>
      </c>
      <c r="K13" s="73">
        <f t="shared" si="6"/>
        <v>1161.0999999999999</v>
      </c>
      <c r="L13" s="73">
        <f t="shared" si="6"/>
        <v>2000</v>
      </c>
      <c r="M13" s="73">
        <f t="shared" si="6"/>
        <v>2000</v>
      </c>
      <c r="N13" s="73">
        <f t="shared" si="6"/>
        <v>2000</v>
      </c>
      <c r="O13" s="230"/>
    </row>
    <row r="14" spans="1:15" ht="75.75" thickBot="1" x14ac:dyDescent="0.3">
      <c r="A14" s="269">
        <v>6</v>
      </c>
      <c r="B14" s="274" t="s">
        <v>15</v>
      </c>
      <c r="C14" s="68">
        <f t="shared" si="1"/>
        <v>11315</v>
      </c>
      <c r="D14" s="69">
        <f>D15</f>
        <v>930</v>
      </c>
      <c r="E14" s="69">
        <f t="shared" ref="E14:N14" si="7">E15</f>
        <v>968</v>
      </c>
      <c r="F14" s="69">
        <f t="shared" si="7"/>
        <v>1125</v>
      </c>
      <c r="G14" s="69">
        <f t="shared" si="7"/>
        <v>1302</v>
      </c>
      <c r="H14" s="69">
        <f t="shared" si="7"/>
        <v>1403</v>
      </c>
      <c r="I14" s="69">
        <f t="shared" si="7"/>
        <v>1662</v>
      </c>
      <c r="J14" s="69">
        <f t="shared" si="7"/>
        <v>1177</v>
      </c>
      <c r="K14" s="69">
        <f t="shared" si="7"/>
        <v>662</v>
      </c>
      <c r="L14" s="69">
        <f t="shared" si="7"/>
        <v>362</v>
      </c>
      <c r="M14" s="69">
        <f t="shared" si="7"/>
        <v>362</v>
      </c>
      <c r="N14" s="69">
        <f t="shared" si="7"/>
        <v>1362</v>
      </c>
      <c r="O14" s="228"/>
    </row>
    <row r="15" spans="1:15" ht="15.75" thickBot="1" x14ac:dyDescent="0.3">
      <c r="A15" s="272">
        <v>7</v>
      </c>
      <c r="B15" s="273" t="s">
        <v>13</v>
      </c>
      <c r="C15" s="68">
        <f t="shared" si="1"/>
        <v>11315</v>
      </c>
      <c r="D15" s="73">
        <f>D41</f>
        <v>930</v>
      </c>
      <c r="E15" s="73">
        <f t="shared" ref="E15:N15" si="8">E41</f>
        <v>968</v>
      </c>
      <c r="F15" s="73">
        <f t="shared" si="8"/>
        <v>1125</v>
      </c>
      <c r="G15" s="73">
        <f t="shared" si="8"/>
        <v>1302</v>
      </c>
      <c r="H15" s="73">
        <f t="shared" si="8"/>
        <v>1403</v>
      </c>
      <c r="I15" s="73">
        <f t="shared" si="8"/>
        <v>1662</v>
      </c>
      <c r="J15" s="73">
        <f t="shared" si="8"/>
        <v>1177</v>
      </c>
      <c r="K15" s="73">
        <f t="shared" si="8"/>
        <v>662</v>
      </c>
      <c r="L15" s="73">
        <f t="shared" si="8"/>
        <v>362</v>
      </c>
      <c r="M15" s="73">
        <f t="shared" si="8"/>
        <v>362</v>
      </c>
      <c r="N15" s="73">
        <f t="shared" si="8"/>
        <v>1362</v>
      </c>
      <c r="O15" s="230"/>
    </row>
    <row r="16" spans="1:15" ht="75.75" thickBot="1" x14ac:dyDescent="0.3">
      <c r="A16" s="269">
        <v>8</v>
      </c>
      <c r="B16" s="274" t="s">
        <v>16</v>
      </c>
      <c r="C16" s="68">
        <f t="shared" si="1"/>
        <v>887.5</v>
      </c>
      <c r="D16" s="69">
        <f>D17</f>
        <v>96.5</v>
      </c>
      <c r="E16" s="69">
        <f t="shared" ref="E16:N16" si="9">E17</f>
        <v>76</v>
      </c>
      <c r="F16" s="69">
        <f t="shared" si="9"/>
        <v>45</v>
      </c>
      <c r="G16" s="69">
        <f t="shared" si="9"/>
        <v>50</v>
      </c>
      <c r="H16" s="69">
        <f t="shared" si="9"/>
        <v>100</v>
      </c>
      <c r="I16" s="69">
        <f t="shared" si="9"/>
        <v>50</v>
      </c>
      <c r="J16" s="69">
        <f t="shared" si="9"/>
        <v>50</v>
      </c>
      <c r="K16" s="69">
        <f t="shared" si="9"/>
        <v>105</v>
      </c>
      <c r="L16" s="69">
        <f t="shared" si="9"/>
        <v>105</v>
      </c>
      <c r="M16" s="69">
        <f t="shared" si="9"/>
        <v>105</v>
      </c>
      <c r="N16" s="69">
        <f t="shared" si="9"/>
        <v>105</v>
      </c>
      <c r="O16" s="228"/>
    </row>
    <row r="17" spans="1:15" ht="15.75" thickBot="1" x14ac:dyDescent="0.3">
      <c r="A17" s="272">
        <v>9</v>
      </c>
      <c r="B17" s="273" t="s">
        <v>13</v>
      </c>
      <c r="C17" s="68">
        <f t="shared" si="1"/>
        <v>887.5</v>
      </c>
      <c r="D17" s="73">
        <f>D58</f>
        <v>96.5</v>
      </c>
      <c r="E17" s="73">
        <f t="shared" ref="E17:N17" si="10">E58</f>
        <v>76</v>
      </c>
      <c r="F17" s="73">
        <f t="shared" si="10"/>
        <v>45</v>
      </c>
      <c r="G17" s="73">
        <f t="shared" si="10"/>
        <v>50</v>
      </c>
      <c r="H17" s="73">
        <f t="shared" si="10"/>
        <v>100</v>
      </c>
      <c r="I17" s="73">
        <f t="shared" si="10"/>
        <v>50</v>
      </c>
      <c r="J17" s="73">
        <f t="shared" si="10"/>
        <v>50</v>
      </c>
      <c r="K17" s="73">
        <f t="shared" si="10"/>
        <v>105</v>
      </c>
      <c r="L17" s="73">
        <f t="shared" si="10"/>
        <v>105</v>
      </c>
      <c r="M17" s="73">
        <f t="shared" si="10"/>
        <v>105</v>
      </c>
      <c r="N17" s="73">
        <f t="shared" si="10"/>
        <v>105</v>
      </c>
      <c r="O17" s="230"/>
    </row>
    <row r="18" spans="1:15" ht="45" x14ac:dyDescent="0.25">
      <c r="A18" s="269">
        <v>10</v>
      </c>
      <c r="B18" s="274" t="s">
        <v>17</v>
      </c>
      <c r="C18" s="68">
        <f t="shared" si="1"/>
        <v>233619.06300000002</v>
      </c>
      <c r="D18" s="69">
        <f>D73</f>
        <v>31890.531999999999</v>
      </c>
      <c r="E18" s="69">
        <f t="shared" ref="E18:N18" si="11">E73</f>
        <v>43539.294000000002</v>
      </c>
      <c r="F18" s="69">
        <f t="shared" si="11"/>
        <v>31493.531999999999</v>
      </c>
      <c r="G18" s="69">
        <f t="shared" si="11"/>
        <v>15599.946</v>
      </c>
      <c r="H18" s="69">
        <f t="shared" si="11"/>
        <v>22134.419000000002</v>
      </c>
      <c r="I18" s="69">
        <f t="shared" si="11"/>
        <v>32229.922999999999</v>
      </c>
      <c r="J18" s="69">
        <f t="shared" si="11"/>
        <v>30361.417000000001</v>
      </c>
      <c r="K18" s="69">
        <f t="shared" si="11"/>
        <v>11370</v>
      </c>
      <c r="L18" s="69">
        <f t="shared" si="11"/>
        <v>0</v>
      </c>
      <c r="M18" s="69">
        <f t="shared" si="11"/>
        <v>0</v>
      </c>
      <c r="N18" s="69">
        <f t="shared" si="11"/>
        <v>15000</v>
      </c>
      <c r="O18" s="228"/>
    </row>
    <row r="19" spans="1:15" x14ac:dyDescent="0.25">
      <c r="A19" s="97">
        <v>11</v>
      </c>
      <c r="B19" s="271" t="s">
        <v>11</v>
      </c>
      <c r="C19" s="70">
        <f t="shared" si="1"/>
        <v>3463.61</v>
      </c>
      <c r="D19" s="74">
        <f>D74</f>
        <v>0</v>
      </c>
      <c r="E19" s="74">
        <f t="shared" ref="E19:N19" si="12">E74</f>
        <v>2177.61</v>
      </c>
      <c r="F19" s="74">
        <f t="shared" si="12"/>
        <v>1286</v>
      </c>
      <c r="G19" s="74">
        <f t="shared" si="12"/>
        <v>0</v>
      </c>
      <c r="H19" s="74">
        <f t="shared" si="12"/>
        <v>0</v>
      </c>
      <c r="I19" s="74">
        <f t="shared" si="12"/>
        <v>0</v>
      </c>
      <c r="J19" s="74">
        <f t="shared" si="12"/>
        <v>0</v>
      </c>
      <c r="K19" s="74">
        <f t="shared" si="12"/>
        <v>0</v>
      </c>
      <c r="L19" s="74">
        <f t="shared" si="12"/>
        <v>0</v>
      </c>
      <c r="M19" s="74">
        <f t="shared" si="12"/>
        <v>0</v>
      </c>
      <c r="N19" s="74">
        <f t="shared" si="12"/>
        <v>0</v>
      </c>
      <c r="O19" s="229"/>
    </row>
    <row r="20" spans="1:15" x14ac:dyDescent="0.25">
      <c r="A20" s="97">
        <v>12</v>
      </c>
      <c r="B20" s="271" t="s">
        <v>12</v>
      </c>
      <c r="C20" s="70">
        <f t="shared" si="1"/>
        <v>30838.809999999998</v>
      </c>
      <c r="D20" s="74">
        <f>D75</f>
        <v>4600</v>
      </c>
      <c r="E20" s="74">
        <f t="shared" ref="E20:N20" si="13">E75</f>
        <v>6746.08</v>
      </c>
      <c r="F20" s="74">
        <f t="shared" si="13"/>
        <v>6489.23</v>
      </c>
      <c r="G20" s="74">
        <f t="shared" si="13"/>
        <v>2256.9</v>
      </c>
      <c r="H20" s="74">
        <f t="shared" si="13"/>
        <v>5160.6000000000004</v>
      </c>
      <c r="I20" s="71">
        <v>5586</v>
      </c>
      <c r="J20" s="74">
        <f t="shared" si="13"/>
        <v>0</v>
      </c>
      <c r="K20" s="74">
        <f t="shared" si="13"/>
        <v>0</v>
      </c>
      <c r="L20" s="74">
        <f t="shared" si="13"/>
        <v>0</v>
      </c>
      <c r="M20" s="74">
        <f t="shared" si="13"/>
        <v>0</v>
      </c>
      <c r="N20" s="74">
        <f t="shared" si="13"/>
        <v>0</v>
      </c>
      <c r="O20" s="229"/>
    </row>
    <row r="21" spans="1:15" ht="15.75" thickBot="1" x14ac:dyDescent="0.3">
      <c r="A21" s="272">
        <v>13</v>
      </c>
      <c r="B21" s="273" t="s">
        <v>13</v>
      </c>
      <c r="C21" s="72">
        <f t="shared" si="1"/>
        <v>199316.64299999998</v>
      </c>
      <c r="D21" s="75">
        <f>D76</f>
        <v>27290.531999999999</v>
      </c>
      <c r="E21" s="75">
        <f t="shared" ref="E21:N21" si="14">E76</f>
        <v>34615.603999999999</v>
      </c>
      <c r="F21" s="75">
        <f t="shared" si="14"/>
        <v>23718.302</v>
      </c>
      <c r="G21" s="75">
        <f t="shared" si="14"/>
        <v>13343.046</v>
      </c>
      <c r="H21" s="75">
        <f t="shared" si="14"/>
        <v>16973.819</v>
      </c>
      <c r="I21" s="71">
        <v>26643.922999999999</v>
      </c>
      <c r="J21" s="75">
        <f t="shared" si="14"/>
        <v>30361.417000000001</v>
      </c>
      <c r="K21" s="75">
        <f t="shared" si="14"/>
        <v>11370</v>
      </c>
      <c r="L21" s="75">
        <f t="shared" si="14"/>
        <v>0</v>
      </c>
      <c r="M21" s="75">
        <f t="shared" si="14"/>
        <v>0</v>
      </c>
      <c r="N21" s="75">
        <f t="shared" si="14"/>
        <v>15000</v>
      </c>
      <c r="O21" s="230"/>
    </row>
    <row r="22" spans="1:15" ht="30" x14ac:dyDescent="0.25">
      <c r="A22" s="269">
        <v>14</v>
      </c>
      <c r="B22" s="274" t="s">
        <v>20</v>
      </c>
      <c r="C22" s="68">
        <f t="shared" si="1"/>
        <v>223108.00784000003</v>
      </c>
      <c r="D22" s="69">
        <f>D117</f>
        <v>6410.6559999999999</v>
      </c>
      <c r="E22" s="69">
        <f t="shared" ref="E22:N22" si="15">E117</f>
        <v>14767.85</v>
      </c>
      <c r="F22" s="69">
        <f t="shared" si="15"/>
        <v>23103.674000000003</v>
      </c>
      <c r="G22" s="69">
        <f t="shared" si="15"/>
        <v>22169.218999999997</v>
      </c>
      <c r="H22" s="69">
        <f t="shared" si="15"/>
        <v>61555.805</v>
      </c>
      <c r="I22" s="69">
        <f t="shared" si="15"/>
        <v>19118.88</v>
      </c>
      <c r="J22" s="69">
        <f t="shared" si="15"/>
        <v>19852.793000000001</v>
      </c>
      <c r="K22" s="127">
        <f t="shared" si="15"/>
        <v>18789.430840000001</v>
      </c>
      <c r="L22" s="69">
        <f t="shared" si="15"/>
        <v>16169.85</v>
      </c>
      <c r="M22" s="69">
        <f t="shared" si="15"/>
        <v>16169.85</v>
      </c>
      <c r="N22" s="69">
        <f t="shared" si="15"/>
        <v>5000</v>
      </c>
      <c r="O22" s="228"/>
    </row>
    <row r="23" spans="1:15" x14ac:dyDescent="0.25">
      <c r="A23" s="97">
        <v>15</v>
      </c>
      <c r="B23" s="271" t="s">
        <v>12</v>
      </c>
      <c r="C23" s="70">
        <f t="shared" si="1"/>
        <v>0</v>
      </c>
      <c r="D23" s="71">
        <f>D118</f>
        <v>0</v>
      </c>
      <c r="E23" s="71">
        <f t="shared" ref="E23:N23" si="16">E118</f>
        <v>0</v>
      </c>
      <c r="F23" s="71">
        <f t="shared" si="16"/>
        <v>0</v>
      </c>
      <c r="G23" s="71">
        <f t="shared" si="16"/>
        <v>0</v>
      </c>
      <c r="H23" s="71">
        <f t="shared" si="16"/>
        <v>0</v>
      </c>
      <c r="I23" s="71">
        <f t="shared" si="16"/>
        <v>0</v>
      </c>
      <c r="J23" s="71">
        <f t="shared" si="16"/>
        <v>0</v>
      </c>
      <c r="K23" s="71">
        <f t="shared" si="16"/>
        <v>0</v>
      </c>
      <c r="L23" s="71">
        <f t="shared" si="16"/>
        <v>0</v>
      </c>
      <c r="M23" s="71">
        <f t="shared" si="16"/>
        <v>0</v>
      </c>
      <c r="N23" s="71">
        <f t="shared" si="16"/>
        <v>0</v>
      </c>
      <c r="O23" s="229"/>
    </row>
    <row r="24" spans="1:15" x14ac:dyDescent="0.25">
      <c r="A24" s="97">
        <v>16</v>
      </c>
      <c r="B24" s="271" t="s">
        <v>13</v>
      </c>
      <c r="C24" s="70">
        <f t="shared" si="1"/>
        <v>223108.00784000003</v>
      </c>
      <c r="D24" s="71">
        <f>D119</f>
        <v>6410.6559999999999</v>
      </c>
      <c r="E24" s="71">
        <f t="shared" ref="E24:N24" si="17">E119</f>
        <v>14767.85</v>
      </c>
      <c r="F24" s="71">
        <f t="shared" si="17"/>
        <v>23103.674000000003</v>
      </c>
      <c r="G24" s="71">
        <f t="shared" si="17"/>
        <v>22169.218999999997</v>
      </c>
      <c r="H24" s="71">
        <f t="shared" si="17"/>
        <v>61555.805</v>
      </c>
      <c r="I24" s="71">
        <f t="shared" si="17"/>
        <v>19118.88</v>
      </c>
      <c r="J24" s="71">
        <f t="shared" si="17"/>
        <v>19852.793000000001</v>
      </c>
      <c r="K24" s="126">
        <f t="shared" si="17"/>
        <v>18789.430840000001</v>
      </c>
      <c r="L24" s="71">
        <f t="shared" si="17"/>
        <v>16169.85</v>
      </c>
      <c r="M24" s="71">
        <f t="shared" si="17"/>
        <v>16169.85</v>
      </c>
      <c r="N24" s="71">
        <f t="shared" si="17"/>
        <v>5000</v>
      </c>
      <c r="O24" s="229"/>
    </row>
    <row r="25" spans="1:15" ht="30.75" thickBot="1" x14ac:dyDescent="0.3">
      <c r="A25" s="272">
        <v>17</v>
      </c>
      <c r="B25" s="273" t="s">
        <v>21</v>
      </c>
      <c r="C25" s="72">
        <f t="shared" si="1"/>
        <v>204275.29884</v>
      </c>
      <c r="D25" s="73">
        <f>D120</f>
        <v>4856.2560000000003</v>
      </c>
      <c r="E25" s="73">
        <f t="shared" ref="E25:N25" si="18">E120</f>
        <v>12171.8</v>
      </c>
      <c r="F25" s="73">
        <f t="shared" si="18"/>
        <v>19245.204000000002</v>
      </c>
      <c r="G25" s="73">
        <f t="shared" si="18"/>
        <v>17308.73</v>
      </c>
      <c r="H25" s="73">
        <f t="shared" si="18"/>
        <v>55592.504999999997</v>
      </c>
      <c r="I25" s="73">
        <f t="shared" si="18"/>
        <v>19118.88</v>
      </c>
      <c r="J25" s="73">
        <f t="shared" si="18"/>
        <v>19852.793000000001</v>
      </c>
      <c r="K25" s="73">
        <f t="shared" si="18"/>
        <v>18789.430840000001</v>
      </c>
      <c r="L25" s="73">
        <f t="shared" si="18"/>
        <v>16169.85</v>
      </c>
      <c r="M25" s="73">
        <f t="shared" si="18"/>
        <v>16169.85</v>
      </c>
      <c r="N25" s="73">
        <f t="shared" si="18"/>
        <v>5000</v>
      </c>
      <c r="O25" s="230"/>
    </row>
    <row r="26" spans="1:15" ht="69" customHeight="1" x14ac:dyDescent="0.25">
      <c r="A26" s="275">
        <v>18</v>
      </c>
      <c r="B26" s="270" t="s">
        <v>206</v>
      </c>
      <c r="C26" s="68">
        <f t="shared" si="1"/>
        <v>32599.7</v>
      </c>
      <c r="D26" s="69">
        <f>D151</f>
        <v>8332.5</v>
      </c>
      <c r="E26" s="69">
        <f t="shared" ref="E26:N26" si="19">E151</f>
        <v>3962.7</v>
      </c>
      <c r="F26" s="69">
        <f t="shared" si="19"/>
        <v>3138.3</v>
      </c>
      <c r="G26" s="69">
        <f t="shared" si="19"/>
        <v>3221.3</v>
      </c>
      <c r="H26" s="69">
        <f t="shared" si="19"/>
        <v>3709.2999999999997</v>
      </c>
      <c r="I26" s="69">
        <f t="shared" si="19"/>
        <v>2675.4</v>
      </c>
      <c r="J26" s="69">
        <f t="shared" si="19"/>
        <v>2736.4</v>
      </c>
      <c r="K26" s="69">
        <f t="shared" si="19"/>
        <v>2736.3</v>
      </c>
      <c r="L26" s="69">
        <f t="shared" si="19"/>
        <v>729.6</v>
      </c>
      <c r="M26" s="69">
        <f t="shared" si="19"/>
        <v>957.9</v>
      </c>
      <c r="N26" s="69">
        <f t="shared" si="19"/>
        <v>400</v>
      </c>
      <c r="O26" s="228"/>
    </row>
    <row r="27" spans="1:15" x14ac:dyDescent="0.25">
      <c r="A27" s="276">
        <v>19</v>
      </c>
      <c r="B27" s="271" t="s">
        <v>11</v>
      </c>
      <c r="C27" s="70">
        <f t="shared" si="1"/>
        <v>7946.1689999999999</v>
      </c>
      <c r="D27" s="71">
        <f>D152</f>
        <v>2394.3000000000002</v>
      </c>
      <c r="E27" s="71">
        <f t="shared" ref="E27:N27" si="20">E152</f>
        <v>1020.3</v>
      </c>
      <c r="F27" s="71">
        <f t="shared" si="20"/>
        <v>787.3</v>
      </c>
      <c r="G27" s="71">
        <f t="shared" si="20"/>
        <v>683.3</v>
      </c>
      <c r="H27" s="71">
        <f t="shared" si="20"/>
        <v>677.16899999999998</v>
      </c>
      <c r="I27" s="71">
        <f t="shared" si="20"/>
        <v>701.4</v>
      </c>
      <c r="J27" s="71">
        <f t="shared" si="20"/>
        <v>1053.5</v>
      </c>
      <c r="K27" s="71">
        <f t="shared" si="20"/>
        <v>628.9</v>
      </c>
      <c r="L27" s="71">
        <f t="shared" si="20"/>
        <v>0</v>
      </c>
      <c r="M27" s="71">
        <f t="shared" si="20"/>
        <v>0</v>
      </c>
      <c r="N27" s="71">
        <f t="shared" si="20"/>
        <v>0</v>
      </c>
      <c r="O27" s="229"/>
    </row>
    <row r="28" spans="1:15" x14ac:dyDescent="0.25">
      <c r="A28" s="276">
        <v>20</v>
      </c>
      <c r="B28" s="271" t="s">
        <v>12</v>
      </c>
      <c r="C28" s="70">
        <f t="shared" si="1"/>
        <v>17003.530999999999</v>
      </c>
      <c r="D28" s="71">
        <f>D153</f>
        <v>5088.2000000000007</v>
      </c>
      <c r="E28" s="71">
        <f t="shared" ref="E28:N28" si="21">E153</f>
        <v>2042.3999999999999</v>
      </c>
      <c r="F28" s="71">
        <f t="shared" si="21"/>
        <v>1451</v>
      </c>
      <c r="G28" s="71">
        <f t="shared" si="21"/>
        <v>1838</v>
      </c>
      <c r="H28" s="71">
        <f t="shared" si="21"/>
        <v>2132.1309999999999</v>
      </c>
      <c r="I28" s="71">
        <f t="shared" si="21"/>
        <v>1074</v>
      </c>
      <c r="J28" s="71">
        <f t="shared" si="21"/>
        <v>782.9</v>
      </c>
      <c r="K28" s="71">
        <f t="shared" si="21"/>
        <v>1707.4</v>
      </c>
      <c r="L28" s="71">
        <f t="shared" si="21"/>
        <v>329.6</v>
      </c>
      <c r="M28" s="71">
        <f t="shared" si="21"/>
        <v>557.9</v>
      </c>
      <c r="N28" s="71">
        <f t="shared" si="21"/>
        <v>0</v>
      </c>
      <c r="O28" s="229"/>
    </row>
    <row r="29" spans="1:15" x14ac:dyDescent="0.25">
      <c r="A29" s="276">
        <v>21</v>
      </c>
      <c r="B29" s="271" t="s">
        <v>13</v>
      </c>
      <c r="C29" s="70">
        <f t="shared" si="1"/>
        <v>7650</v>
      </c>
      <c r="D29" s="71">
        <f>D154</f>
        <v>850</v>
      </c>
      <c r="E29" s="71">
        <f t="shared" ref="E29:N29" si="22">E154</f>
        <v>900</v>
      </c>
      <c r="F29" s="71">
        <f t="shared" si="22"/>
        <v>900</v>
      </c>
      <c r="G29" s="71">
        <f t="shared" si="22"/>
        <v>700</v>
      </c>
      <c r="H29" s="71">
        <f t="shared" si="22"/>
        <v>900</v>
      </c>
      <c r="I29" s="71">
        <f t="shared" si="22"/>
        <v>900</v>
      </c>
      <c r="J29" s="71">
        <f t="shared" si="22"/>
        <v>900</v>
      </c>
      <c r="K29" s="71">
        <f t="shared" si="22"/>
        <v>400</v>
      </c>
      <c r="L29" s="71">
        <f t="shared" si="22"/>
        <v>400</v>
      </c>
      <c r="M29" s="71">
        <f t="shared" si="22"/>
        <v>400</v>
      </c>
      <c r="N29" s="71">
        <f t="shared" si="22"/>
        <v>400</v>
      </c>
      <c r="O29" s="229"/>
    </row>
    <row r="30" spans="1:15" ht="15.75" thickBot="1" x14ac:dyDescent="0.3">
      <c r="A30" s="277">
        <v>22</v>
      </c>
      <c r="B30" s="273" t="s">
        <v>14</v>
      </c>
      <c r="C30" s="72">
        <f t="shared" si="1"/>
        <v>20893.5</v>
      </c>
      <c r="D30" s="73">
        <f>D155</f>
        <v>2936.8</v>
      </c>
      <c r="E30" s="73">
        <f t="shared" ref="E30:N30" si="23">E155</f>
        <v>910.6</v>
      </c>
      <c r="F30" s="73">
        <f t="shared" si="23"/>
        <v>3000</v>
      </c>
      <c r="G30" s="73">
        <f t="shared" si="23"/>
        <v>1380.3</v>
      </c>
      <c r="H30" s="73">
        <f t="shared" si="23"/>
        <v>3185.2</v>
      </c>
      <c r="I30" s="73">
        <f t="shared" si="23"/>
        <v>1146.7</v>
      </c>
      <c r="J30" s="73">
        <f t="shared" si="23"/>
        <v>1172.8</v>
      </c>
      <c r="K30" s="73">
        <f t="shared" si="23"/>
        <v>1161.0999999999999</v>
      </c>
      <c r="L30" s="73">
        <f t="shared" si="23"/>
        <v>2000</v>
      </c>
      <c r="M30" s="73">
        <f t="shared" si="23"/>
        <v>2000</v>
      </c>
      <c r="N30" s="73">
        <f t="shared" si="23"/>
        <v>2000</v>
      </c>
      <c r="O30" s="230"/>
    </row>
    <row r="31" spans="1:15" ht="30" x14ac:dyDescent="0.25">
      <c r="A31" s="275">
        <v>23</v>
      </c>
      <c r="B31" s="274" t="s">
        <v>23</v>
      </c>
      <c r="C31" s="68">
        <f t="shared" si="1"/>
        <v>46429.078500000003</v>
      </c>
      <c r="D31" s="69">
        <f>D191</f>
        <v>0</v>
      </c>
      <c r="E31" s="69">
        <f t="shared" ref="E31:N31" si="24">E191</f>
        <v>600</v>
      </c>
      <c r="F31" s="69">
        <f t="shared" si="24"/>
        <v>600</v>
      </c>
      <c r="G31" s="69">
        <f t="shared" si="24"/>
        <v>1243.73</v>
      </c>
      <c r="H31" s="69">
        <f t="shared" si="24"/>
        <v>1611.2070000000001</v>
      </c>
      <c r="I31" s="69">
        <f t="shared" si="24"/>
        <v>3071.1909999999998</v>
      </c>
      <c r="J31" s="69">
        <f t="shared" si="24"/>
        <v>7409.2920000000004</v>
      </c>
      <c r="K31" s="127">
        <f>K191</f>
        <v>14774.2585</v>
      </c>
      <c r="L31" s="69">
        <f t="shared" si="24"/>
        <v>8559.7000000000007</v>
      </c>
      <c r="M31" s="69">
        <f t="shared" si="24"/>
        <v>8559.7000000000007</v>
      </c>
      <c r="N31" s="69">
        <f t="shared" si="24"/>
        <v>0</v>
      </c>
      <c r="O31" s="228"/>
    </row>
    <row r="32" spans="1:15" x14ac:dyDescent="0.25">
      <c r="A32" s="276">
        <v>25</v>
      </c>
      <c r="B32" s="271" t="s">
        <v>12</v>
      </c>
      <c r="C32" s="70">
        <f t="shared" si="1"/>
        <v>151.10900000000001</v>
      </c>
      <c r="D32" s="71">
        <f>D192</f>
        <v>0</v>
      </c>
      <c r="E32" s="71">
        <f t="shared" ref="E32:N32" si="25">E192</f>
        <v>0</v>
      </c>
      <c r="F32" s="71">
        <f t="shared" si="25"/>
        <v>0</v>
      </c>
      <c r="G32" s="71">
        <f t="shared" si="25"/>
        <v>74.930000000000007</v>
      </c>
      <c r="H32" s="71">
        <f t="shared" si="25"/>
        <v>76.179000000000002</v>
      </c>
      <c r="I32" s="71">
        <f t="shared" si="25"/>
        <v>0</v>
      </c>
      <c r="J32" s="71">
        <f t="shared" si="25"/>
        <v>0</v>
      </c>
      <c r="K32" s="71">
        <f t="shared" si="25"/>
        <v>0</v>
      </c>
      <c r="L32" s="71">
        <f t="shared" si="25"/>
        <v>0</v>
      </c>
      <c r="M32" s="71">
        <f t="shared" si="25"/>
        <v>0</v>
      </c>
      <c r="N32" s="71">
        <f t="shared" si="25"/>
        <v>0</v>
      </c>
      <c r="O32" s="229"/>
    </row>
    <row r="33" spans="1:15" x14ac:dyDescent="0.25">
      <c r="A33" s="276">
        <v>26</v>
      </c>
      <c r="B33" s="271" t="s">
        <v>13</v>
      </c>
      <c r="C33" s="70">
        <f t="shared" si="1"/>
        <v>46277.969500000007</v>
      </c>
      <c r="D33" s="71">
        <f>D193</f>
        <v>0</v>
      </c>
      <c r="E33" s="71">
        <f t="shared" ref="E33:N33" si="26">E193</f>
        <v>600</v>
      </c>
      <c r="F33" s="71">
        <f t="shared" si="26"/>
        <v>600</v>
      </c>
      <c r="G33" s="71">
        <f t="shared" si="26"/>
        <v>1168.8</v>
      </c>
      <c r="H33" s="71">
        <f t="shared" si="26"/>
        <v>1535.028</v>
      </c>
      <c r="I33" s="71">
        <f t="shared" si="26"/>
        <v>3071.1909999999998</v>
      </c>
      <c r="J33" s="71">
        <f t="shared" si="26"/>
        <v>7409.2920000000004</v>
      </c>
      <c r="K33" s="126">
        <f t="shared" si="26"/>
        <v>14774.2585</v>
      </c>
      <c r="L33" s="71">
        <f t="shared" si="26"/>
        <v>8559.7000000000007</v>
      </c>
      <c r="M33" s="71">
        <f t="shared" si="26"/>
        <v>8559.7000000000007</v>
      </c>
      <c r="N33" s="71">
        <f t="shared" si="26"/>
        <v>0</v>
      </c>
      <c r="O33" s="229"/>
    </row>
    <row r="34" spans="1:15" ht="15.75" thickBot="1" x14ac:dyDescent="0.3">
      <c r="A34" s="277">
        <v>27</v>
      </c>
      <c r="B34" s="273" t="s">
        <v>14</v>
      </c>
      <c r="C34" s="72">
        <v>0</v>
      </c>
      <c r="D34" s="73">
        <f>D196</f>
        <v>0</v>
      </c>
      <c r="E34" s="73">
        <f>E196</f>
        <v>0</v>
      </c>
      <c r="F34" s="73">
        <f>F196</f>
        <v>0</v>
      </c>
      <c r="G34" s="73">
        <f>G196</f>
        <v>0</v>
      </c>
      <c r="H34" s="73">
        <f>H196</f>
        <v>0</v>
      </c>
      <c r="I34" s="73">
        <v>0</v>
      </c>
      <c r="J34" s="73">
        <v>0</v>
      </c>
      <c r="K34" s="73">
        <v>0</v>
      </c>
      <c r="L34" s="73">
        <f>L196</f>
        <v>0</v>
      </c>
      <c r="M34" s="73">
        <f>M196</f>
        <v>0</v>
      </c>
      <c r="N34" s="73">
        <f>N196</f>
        <v>0</v>
      </c>
      <c r="O34" s="230"/>
    </row>
    <row r="35" spans="1:15" ht="15.75" thickBot="1" x14ac:dyDescent="0.3">
      <c r="A35" s="278">
        <v>28</v>
      </c>
      <c r="B35" s="274" t="s">
        <v>175</v>
      </c>
      <c r="C35" s="68">
        <f>SUM(D35:N35)</f>
        <v>10542.248000000001</v>
      </c>
      <c r="D35" s="69">
        <f>D36+D37+D38</f>
        <v>0</v>
      </c>
      <c r="E35" s="69">
        <f t="shared" ref="E35:N35" si="27">E36+E37+E38</f>
        <v>0</v>
      </c>
      <c r="F35" s="69">
        <f t="shared" si="27"/>
        <v>0</v>
      </c>
      <c r="G35" s="69">
        <f t="shared" si="27"/>
        <v>0</v>
      </c>
      <c r="H35" s="69">
        <f t="shared" si="27"/>
        <v>0</v>
      </c>
      <c r="I35" s="69">
        <f t="shared" si="27"/>
        <v>2083.35</v>
      </c>
      <c r="J35" s="69">
        <f t="shared" si="27"/>
        <v>2508.848</v>
      </c>
      <c r="K35" s="69">
        <f t="shared" si="27"/>
        <v>1883.35</v>
      </c>
      <c r="L35" s="69">
        <f t="shared" si="27"/>
        <v>1883.35</v>
      </c>
      <c r="M35" s="69">
        <f t="shared" si="27"/>
        <v>1883.35</v>
      </c>
      <c r="N35" s="69">
        <f t="shared" si="27"/>
        <v>300</v>
      </c>
      <c r="O35" s="231"/>
    </row>
    <row r="36" spans="1:15" ht="15.75" thickBot="1" x14ac:dyDescent="0.3">
      <c r="A36" s="278">
        <v>29</v>
      </c>
      <c r="B36" s="271" t="s">
        <v>11</v>
      </c>
      <c r="C36" s="68">
        <f t="shared" ref="C36:C38" si="28">SUM(D36:N36)</f>
        <v>0</v>
      </c>
      <c r="D36" s="71">
        <f>D229</f>
        <v>0</v>
      </c>
      <c r="E36" s="71">
        <f t="shared" ref="E36:N36" si="29">E229</f>
        <v>0</v>
      </c>
      <c r="F36" s="71">
        <f t="shared" si="29"/>
        <v>0</v>
      </c>
      <c r="G36" s="71">
        <f t="shared" si="29"/>
        <v>0</v>
      </c>
      <c r="H36" s="71">
        <f t="shared" si="29"/>
        <v>0</v>
      </c>
      <c r="I36" s="71">
        <f t="shared" si="29"/>
        <v>0</v>
      </c>
      <c r="J36" s="71">
        <f t="shared" si="29"/>
        <v>0</v>
      </c>
      <c r="K36" s="71">
        <f t="shared" si="29"/>
        <v>0</v>
      </c>
      <c r="L36" s="71">
        <f t="shared" si="29"/>
        <v>0</v>
      </c>
      <c r="M36" s="71">
        <f t="shared" si="29"/>
        <v>0</v>
      </c>
      <c r="N36" s="71">
        <f t="shared" si="29"/>
        <v>0</v>
      </c>
      <c r="O36" s="231"/>
    </row>
    <row r="37" spans="1:15" ht="15.75" thickBot="1" x14ac:dyDescent="0.3">
      <c r="A37" s="278">
        <v>30</v>
      </c>
      <c r="B37" s="271" t="s">
        <v>12</v>
      </c>
      <c r="C37" s="68">
        <f t="shared" si="28"/>
        <v>0</v>
      </c>
      <c r="D37" s="71">
        <f t="shared" ref="D37:N38" si="30">D230</f>
        <v>0</v>
      </c>
      <c r="E37" s="71">
        <f t="shared" si="30"/>
        <v>0</v>
      </c>
      <c r="F37" s="71">
        <f t="shared" si="30"/>
        <v>0</v>
      </c>
      <c r="G37" s="71">
        <f t="shared" si="30"/>
        <v>0</v>
      </c>
      <c r="H37" s="71">
        <f t="shared" si="30"/>
        <v>0</v>
      </c>
      <c r="I37" s="71">
        <f t="shared" si="30"/>
        <v>0</v>
      </c>
      <c r="J37" s="71">
        <f t="shared" si="30"/>
        <v>0</v>
      </c>
      <c r="K37" s="71">
        <f t="shared" si="30"/>
        <v>0</v>
      </c>
      <c r="L37" s="71">
        <f t="shared" si="30"/>
        <v>0</v>
      </c>
      <c r="M37" s="71">
        <f t="shared" si="30"/>
        <v>0</v>
      </c>
      <c r="N37" s="71">
        <f t="shared" si="30"/>
        <v>0</v>
      </c>
      <c r="O37" s="231"/>
    </row>
    <row r="38" spans="1:15" ht="15.75" thickBot="1" x14ac:dyDescent="0.3">
      <c r="A38" s="278">
        <v>31</v>
      </c>
      <c r="B38" s="271" t="s">
        <v>13</v>
      </c>
      <c r="C38" s="68">
        <f t="shared" si="28"/>
        <v>10542.248000000001</v>
      </c>
      <c r="D38" s="71">
        <f t="shared" si="30"/>
        <v>0</v>
      </c>
      <c r="E38" s="71">
        <f t="shared" si="30"/>
        <v>0</v>
      </c>
      <c r="F38" s="71">
        <f t="shared" si="30"/>
        <v>0</v>
      </c>
      <c r="G38" s="71">
        <f t="shared" si="30"/>
        <v>0</v>
      </c>
      <c r="H38" s="71">
        <f t="shared" si="30"/>
        <v>0</v>
      </c>
      <c r="I38" s="71">
        <f t="shared" si="30"/>
        <v>2083.35</v>
      </c>
      <c r="J38" s="71">
        <f t="shared" si="30"/>
        <v>2508.848</v>
      </c>
      <c r="K38" s="71">
        <f t="shared" si="30"/>
        <v>1883.35</v>
      </c>
      <c r="L38" s="71">
        <f t="shared" si="30"/>
        <v>1883.35</v>
      </c>
      <c r="M38" s="71">
        <f t="shared" si="30"/>
        <v>1883.35</v>
      </c>
      <c r="N38" s="71">
        <f t="shared" si="30"/>
        <v>300</v>
      </c>
      <c r="O38" s="231"/>
    </row>
    <row r="39" spans="1:15" ht="39" customHeight="1" thickBot="1" x14ac:dyDescent="0.3">
      <c r="A39" s="279">
        <v>32</v>
      </c>
      <c r="B39" s="280" t="s">
        <v>154</v>
      </c>
      <c r="C39" s="280"/>
      <c r="D39" s="280"/>
      <c r="E39" s="280"/>
      <c r="F39" s="280"/>
      <c r="G39" s="280"/>
      <c r="H39" s="280"/>
      <c r="I39" s="280"/>
      <c r="J39" s="280"/>
      <c r="K39" s="280"/>
      <c r="L39" s="280"/>
      <c r="M39" s="280"/>
      <c r="N39" s="280"/>
      <c r="O39" s="281"/>
    </row>
    <row r="40" spans="1:15" ht="30" x14ac:dyDescent="0.25">
      <c r="A40" s="275">
        <v>33</v>
      </c>
      <c r="B40" s="274" t="s">
        <v>149</v>
      </c>
      <c r="C40" s="68">
        <f>SUM(D40:N40)</f>
        <v>11315</v>
      </c>
      <c r="D40" s="76">
        <f>D43</f>
        <v>930</v>
      </c>
      <c r="E40" s="76">
        <f t="shared" ref="E40:N40" si="31">E43</f>
        <v>968</v>
      </c>
      <c r="F40" s="76">
        <f t="shared" si="31"/>
        <v>1125</v>
      </c>
      <c r="G40" s="76">
        <f t="shared" si="31"/>
        <v>1302</v>
      </c>
      <c r="H40" s="76">
        <f t="shared" si="31"/>
        <v>1403</v>
      </c>
      <c r="I40" s="76">
        <f t="shared" si="31"/>
        <v>1662</v>
      </c>
      <c r="J40" s="76">
        <f t="shared" si="31"/>
        <v>1177</v>
      </c>
      <c r="K40" s="76">
        <f t="shared" si="31"/>
        <v>662</v>
      </c>
      <c r="L40" s="76">
        <f t="shared" si="31"/>
        <v>362</v>
      </c>
      <c r="M40" s="76">
        <f t="shared" si="31"/>
        <v>362</v>
      </c>
      <c r="N40" s="76">
        <f t="shared" si="31"/>
        <v>1362</v>
      </c>
      <c r="O40" s="228"/>
    </row>
    <row r="41" spans="1:15" ht="15.75" thickBot="1" x14ac:dyDescent="0.3">
      <c r="A41" s="282">
        <v>34</v>
      </c>
      <c r="B41" s="283" t="s">
        <v>13</v>
      </c>
      <c r="C41" s="77">
        <f t="shared" si="1"/>
        <v>11315</v>
      </c>
      <c r="D41" s="78">
        <f>D43</f>
        <v>930</v>
      </c>
      <c r="E41" s="78">
        <f t="shared" ref="E41:N41" si="32">E43</f>
        <v>968</v>
      </c>
      <c r="F41" s="78">
        <f t="shared" si="32"/>
        <v>1125</v>
      </c>
      <c r="G41" s="78">
        <f t="shared" si="32"/>
        <v>1302</v>
      </c>
      <c r="H41" s="78">
        <f t="shared" si="32"/>
        <v>1403</v>
      </c>
      <c r="I41" s="78">
        <f t="shared" si="32"/>
        <v>1662</v>
      </c>
      <c r="J41" s="78">
        <f t="shared" si="32"/>
        <v>1177</v>
      </c>
      <c r="K41" s="78">
        <f t="shared" si="32"/>
        <v>662</v>
      </c>
      <c r="L41" s="78">
        <f t="shared" si="32"/>
        <v>362</v>
      </c>
      <c r="M41" s="78">
        <f t="shared" si="32"/>
        <v>362</v>
      </c>
      <c r="N41" s="78">
        <f t="shared" si="32"/>
        <v>1362</v>
      </c>
      <c r="O41" s="232"/>
    </row>
    <row r="42" spans="1:15" ht="30" x14ac:dyDescent="0.25">
      <c r="A42" s="275">
        <v>35</v>
      </c>
      <c r="B42" s="274" t="s">
        <v>135</v>
      </c>
      <c r="C42" s="79">
        <f t="shared" si="1"/>
        <v>11315</v>
      </c>
      <c r="D42" s="76">
        <f>D43</f>
        <v>930</v>
      </c>
      <c r="E42" s="76">
        <f t="shared" ref="E42:N42" si="33">E43</f>
        <v>968</v>
      </c>
      <c r="F42" s="76">
        <f t="shared" si="33"/>
        <v>1125</v>
      </c>
      <c r="G42" s="76">
        <f t="shared" si="33"/>
        <v>1302</v>
      </c>
      <c r="H42" s="76">
        <f t="shared" si="33"/>
        <v>1403</v>
      </c>
      <c r="I42" s="76">
        <f t="shared" si="33"/>
        <v>1662</v>
      </c>
      <c r="J42" s="76">
        <f t="shared" si="33"/>
        <v>1177</v>
      </c>
      <c r="K42" s="76">
        <f t="shared" si="33"/>
        <v>662</v>
      </c>
      <c r="L42" s="76">
        <f t="shared" si="33"/>
        <v>362</v>
      </c>
      <c r="M42" s="76">
        <f t="shared" si="33"/>
        <v>362</v>
      </c>
      <c r="N42" s="76">
        <f t="shared" si="33"/>
        <v>1362</v>
      </c>
      <c r="O42" s="228"/>
    </row>
    <row r="43" spans="1:15" ht="15.75" thickBot="1" x14ac:dyDescent="0.3">
      <c r="A43" s="277">
        <v>36</v>
      </c>
      <c r="B43" s="273" t="s">
        <v>13</v>
      </c>
      <c r="C43" s="80">
        <f t="shared" si="1"/>
        <v>11315</v>
      </c>
      <c r="D43" s="81">
        <f>SUM(D44:D55)</f>
        <v>930</v>
      </c>
      <c r="E43" s="81">
        <f t="shared" ref="E43:N43" si="34">SUM(E44:E55)</f>
        <v>968</v>
      </c>
      <c r="F43" s="81">
        <f t="shared" si="34"/>
        <v>1125</v>
      </c>
      <c r="G43" s="81">
        <f t="shared" si="34"/>
        <v>1302</v>
      </c>
      <c r="H43" s="81">
        <f t="shared" si="34"/>
        <v>1403</v>
      </c>
      <c r="I43" s="81">
        <f t="shared" si="34"/>
        <v>1662</v>
      </c>
      <c r="J43" s="81">
        <f t="shared" si="34"/>
        <v>1177</v>
      </c>
      <c r="K43" s="81">
        <f t="shared" si="34"/>
        <v>662</v>
      </c>
      <c r="L43" s="81">
        <f t="shared" si="34"/>
        <v>362</v>
      </c>
      <c r="M43" s="81">
        <f t="shared" si="34"/>
        <v>362</v>
      </c>
      <c r="N43" s="81">
        <f t="shared" si="34"/>
        <v>1362</v>
      </c>
      <c r="O43" s="230"/>
    </row>
    <row r="44" spans="1:15" ht="60" x14ac:dyDescent="0.25">
      <c r="A44" s="284">
        <v>37</v>
      </c>
      <c r="B44" s="285" t="s">
        <v>151</v>
      </c>
      <c r="C44" s="68">
        <f t="shared" si="1"/>
        <v>0</v>
      </c>
      <c r="D44" s="82"/>
      <c r="E44" s="82"/>
      <c r="F44" s="82"/>
      <c r="G44" s="82"/>
      <c r="H44" s="82"/>
      <c r="I44" s="82"/>
      <c r="J44" s="82"/>
      <c r="K44" s="233"/>
      <c r="L44" s="233"/>
      <c r="M44" s="233"/>
      <c r="N44" s="233"/>
      <c r="O44" s="83" t="s">
        <v>32</v>
      </c>
    </row>
    <row r="45" spans="1:15" ht="105" x14ac:dyDescent="0.25">
      <c r="A45" s="276">
        <v>38</v>
      </c>
      <c r="B45" s="286" t="s">
        <v>33</v>
      </c>
      <c r="C45" s="70">
        <f t="shared" si="1"/>
        <v>0</v>
      </c>
      <c r="D45" s="84"/>
      <c r="E45" s="84"/>
      <c r="F45" s="84"/>
      <c r="G45" s="84"/>
      <c r="H45" s="84"/>
      <c r="I45" s="84"/>
      <c r="J45" s="84"/>
      <c r="K45" s="234"/>
      <c r="L45" s="234"/>
      <c r="M45" s="234"/>
      <c r="N45" s="234"/>
      <c r="O45" s="83" t="s">
        <v>32</v>
      </c>
    </row>
    <row r="46" spans="1:15" ht="45" x14ac:dyDescent="0.25">
      <c r="A46" s="276">
        <v>39</v>
      </c>
      <c r="B46" s="286" t="s">
        <v>34</v>
      </c>
      <c r="C46" s="70">
        <f t="shared" si="1"/>
        <v>272.2</v>
      </c>
      <c r="D46" s="103">
        <v>37</v>
      </c>
      <c r="E46" s="103">
        <v>32.200000000000003</v>
      </c>
      <c r="F46" s="103">
        <v>43</v>
      </c>
      <c r="G46" s="103">
        <v>40</v>
      </c>
      <c r="H46" s="103">
        <v>0</v>
      </c>
      <c r="I46" s="103">
        <v>0</v>
      </c>
      <c r="J46" s="103">
        <v>0</v>
      </c>
      <c r="K46" s="103">
        <v>0</v>
      </c>
      <c r="L46" s="103">
        <v>40</v>
      </c>
      <c r="M46" s="103">
        <v>40</v>
      </c>
      <c r="N46" s="103">
        <v>40</v>
      </c>
      <c r="O46" s="85" t="s">
        <v>192</v>
      </c>
    </row>
    <row r="47" spans="1:15" ht="75" x14ac:dyDescent="0.25">
      <c r="A47" s="276">
        <v>40</v>
      </c>
      <c r="B47" s="286" t="s">
        <v>37</v>
      </c>
      <c r="C47" s="70">
        <f t="shared" si="1"/>
        <v>835.04</v>
      </c>
      <c r="D47" s="103">
        <v>95</v>
      </c>
      <c r="E47" s="103">
        <v>122.8</v>
      </c>
      <c r="F47" s="103">
        <v>100</v>
      </c>
      <c r="G47" s="103">
        <v>100</v>
      </c>
      <c r="H47" s="103">
        <v>17.239999999999998</v>
      </c>
      <c r="I47" s="103">
        <v>100</v>
      </c>
      <c r="J47" s="103">
        <v>0</v>
      </c>
      <c r="K47" s="103">
        <v>0</v>
      </c>
      <c r="L47" s="103">
        <v>100</v>
      </c>
      <c r="M47" s="103">
        <v>100</v>
      </c>
      <c r="N47" s="103">
        <v>100</v>
      </c>
      <c r="O47" s="85" t="s">
        <v>193</v>
      </c>
    </row>
    <row r="48" spans="1:15" ht="45" x14ac:dyDescent="0.25">
      <c r="A48" s="276">
        <v>41</v>
      </c>
      <c r="B48" s="286" t="s">
        <v>38</v>
      </c>
      <c r="C48" s="70">
        <f t="shared" si="1"/>
        <v>2859.9700000000003</v>
      </c>
      <c r="D48" s="103">
        <v>529</v>
      </c>
      <c r="E48" s="103">
        <v>400</v>
      </c>
      <c r="F48" s="103">
        <v>223.56</v>
      </c>
      <c r="G48" s="103">
        <v>330</v>
      </c>
      <c r="H48" s="103">
        <v>435.41</v>
      </c>
      <c r="I48" s="103">
        <v>400</v>
      </c>
      <c r="J48" s="103">
        <v>142</v>
      </c>
      <c r="K48" s="103">
        <v>0</v>
      </c>
      <c r="L48" s="103">
        <v>0</v>
      </c>
      <c r="M48" s="103">
        <v>0</v>
      </c>
      <c r="N48" s="103">
        <v>400</v>
      </c>
      <c r="O48" s="85" t="s">
        <v>35</v>
      </c>
    </row>
    <row r="49" spans="1:15" ht="49.5" customHeight="1" x14ac:dyDescent="0.25">
      <c r="A49" s="276">
        <v>42</v>
      </c>
      <c r="B49" s="287" t="s">
        <v>39</v>
      </c>
      <c r="C49" s="36">
        <f t="shared" si="1"/>
        <v>2413</v>
      </c>
      <c r="D49" s="103">
        <v>40</v>
      </c>
      <c r="E49" s="103">
        <v>208</v>
      </c>
      <c r="F49" s="103">
        <v>277</v>
      </c>
      <c r="G49" s="103">
        <v>320</v>
      </c>
      <c r="H49" s="103">
        <v>400</v>
      </c>
      <c r="I49" s="103">
        <v>355</v>
      </c>
      <c r="J49" s="103">
        <v>373</v>
      </c>
      <c r="K49" s="103">
        <v>140</v>
      </c>
      <c r="L49" s="103">
        <v>0</v>
      </c>
      <c r="M49" s="103">
        <v>0</v>
      </c>
      <c r="N49" s="103">
        <v>300</v>
      </c>
      <c r="O49" s="48" t="s">
        <v>36</v>
      </c>
    </row>
    <row r="50" spans="1:15" ht="60" x14ac:dyDescent="0.25">
      <c r="A50" s="276">
        <v>43</v>
      </c>
      <c r="B50" s="287" t="s">
        <v>163</v>
      </c>
      <c r="C50" s="41">
        <f t="shared" si="1"/>
        <v>0</v>
      </c>
      <c r="D50" s="103"/>
      <c r="E50" s="103"/>
      <c r="F50" s="103"/>
      <c r="G50" s="103"/>
      <c r="H50" s="103"/>
      <c r="I50" s="103"/>
      <c r="J50" s="103"/>
      <c r="K50" s="103"/>
      <c r="L50" s="234"/>
      <c r="M50" s="234"/>
      <c r="N50" s="234"/>
      <c r="O50" s="48" t="s">
        <v>192</v>
      </c>
    </row>
    <row r="51" spans="1:15" ht="45" x14ac:dyDescent="0.25">
      <c r="A51" s="276">
        <v>44</v>
      </c>
      <c r="B51" s="287" t="s">
        <v>41</v>
      </c>
      <c r="C51" s="36">
        <f t="shared" si="1"/>
        <v>1461.44</v>
      </c>
      <c r="D51" s="103">
        <v>110</v>
      </c>
      <c r="E51" s="103">
        <v>120</v>
      </c>
      <c r="F51" s="103">
        <v>196.44</v>
      </c>
      <c r="G51" s="103">
        <v>125</v>
      </c>
      <c r="H51" s="103">
        <v>130</v>
      </c>
      <c r="I51" s="103">
        <v>130</v>
      </c>
      <c r="J51" s="103">
        <v>130</v>
      </c>
      <c r="K51" s="103">
        <v>130</v>
      </c>
      <c r="L51" s="103">
        <v>130</v>
      </c>
      <c r="M51" s="103">
        <v>130</v>
      </c>
      <c r="N51" s="103">
        <v>130</v>
      </c>
      <c r="O51" s="48" t="s">
        <v>194</v>
      </c>
    </row>
    <row r="52" spans="1:15" ht="45" x14ac:dyDescent="0.25">
      <c r="A52" s="276">
        <v>45</v>
      </c>
      <c r="B52" s="287" t="s">
        <v>43</v>
      </c>
      <c r="C52" s="36">
        <f t="shared" si="1"/>
        <v>993.35</v>
      </c>
      <c r="D52" s="103">
        <v>79</v>
      </c>
      <c r="E52" s="103">
        <v>85</v>
      </c>
      <c r="F52" s="103">
        <v>85</v>
      </c>
      <c r="G52" s="103">
        <v>87</v>
      </c>
      <c r="H52" s="103">
        <v>120.35</v>
      </c>
      <c r="I52" s="103">
        <v>77</v>
      </c>
      <c r="J52" s="103">
        <v>92</v>
      </c>
      <c r="K52" s="103">
        <v>92</v>
      </c>
      <c r="L52" s="103">
        <v>92</v>
      </c>
      <c r="M52" s="103">
        <v>92</v>
      </c>
      <c r="N52" s="103">
        <v>92</v>
      </c>
      <c r="O52" s="48" t="s">
        <v>44</v>
      </c>
    </row>
    <row r="53" spans="1:15" ht="90" x14ac:dyDescent="0.25">
      <c r="A53" s="276">
        <v>46</v>
      </c>
      <c r="B53" s="287" t="s">
        <v>45</v>
      </c>
      <c r="C53" s="36">
        <f t="shared" si="1"/>
        <v>0</v>
      </c>
      <c r="D53" s="103"/>
      <c r="E53" s="103"/>
      <c r="F53" s="103"/>
      <c r="G53" s="103"/>
      <c r="H53" s="103"/>
      <c r="I53" s="103"/>
      <c r="J53" s="103"/>
      <c r="K53" s="234"/>
      <c r="L53" s="234"/>
      <c r="M53" s="234"/>
      <c r="N53" s="234"/>
      <c r="O53" s="48" t="s">
        <v>32</v>
      </c>
    </row>
    <row r="54" spans="1:15" ht="66" customHeight="1" thickBot="1" x14ac:dyDescent="0.3">
      <c r="A54" s="276">
        <v>47</v>
      </c>
      <c r="B54" s="287" t="s">
        <v>46</v>
      </c>
      <c r="C54" s="36">
        <f t="shared" si="1"/>
        <v>40</v>
      </c>
      <c r="D54" s="103">
        <v>40</v>
      </c>
      <c r="E54" s="103"/>
      <c r="F54" s="103"/>
      <c r="G54" s="103"/>
      <c r="H54" s="103"/>
      <c r="I54" s="103"/>
      <c r="J54" s="103"/>
      <c r="K54" s="234"/>
      <c r="L54" s="234"/>
      <c r="M54" s="234"/>
      <c r="N54" s="234"/>
      <c r="O54" s="49" t="s">
        <v>193</v>
      </c>
    </row>
    <row r="55" spans="1:15" ht="45.75" thickBot="1" x14ac:dyDescent="0.3">
      <c r="A55" s="277">
        <v>48</v>
      </c>
      <c r="B55" s="288" t="s">
        <v>47</v>
      </c>
      <c r="C55" s="41">
        <f t="shared" si="1"/>
        <v>2440</v>
      </c>
      <c r="D55" s="81"/>
      <c r="E55" s="81"/>
      <c r="F55" s="81">
        <v>200</v>
      </c>
      <c r="G55" s="81">
        <v>300</v>
      </c>
      <c r="H55" s="81">
        <v>300</v>
      </c>
      <c r="I55" s="81">
        <v>600</v>
      </c>
      <c r="J55" s="81">
        <v>440</v>
      </c>
      <c r="K55" s="81">
        <v>300</v>
      </c>
      <c r="L55" s="81">
        <v>0</v>
      </c>
      <c r="M55" s="81">
        <v>0</v>
      </c>
      <c r="N55" s="81">
        <v>300</v>
      </c>
      <c r="O55" s="49" t="s">
        <v>193</v>
      </c>
    </row>
    <row r="56" spans="1:15" ht="35.25" customHeight="1" thickBot="1" x14ac:dyDescent="0.3">
      <c r="A56" s="96">
        <v>49</v>
      </c>
      <c r="B56" s="289" t="s">
        <v>153</v>
      </c>
      <c r="C56" s="289"/>
      <c r="D56" s="289"/>
      <c r="E56" s="289"/>
      <c r="F56" s="289"/>
      <c r="G56" s="289"/>
      <c r="H56" s="289"/>
      <c r="I56" s="289"/>
      <c r="J56" s="289"/>
      <c r="K56" s="289"/>
      <c r="L56" s="289"/>
      <c r="M56" s="289"/>
      <c r="N56" s="289"/>
      <c r="O56" s="290"/>
    </row>
    <row r="57" spans="1:15" ht="30.75" thickBot="1" x14ac:dyDescent="0.3">
      <c r="A57" s="275">
        <v>50</v>
      </c>
      <c r="B57" s="291" t="s">
        <v>150</v>
      </c>
      <c r="C57" s="40">
        <f t="shared" si="1"/>
        <v>887.5</v>
      </c>
      <c r="D57" s="76">
        <f>D60</f>
        <v>96.5</v>
      </c>
      <c r="E57" s="76">
        <f t="shared" ref="E57:N57" si="35">E60</f>
        <v>76</v>
      </c>
      <c r="F57" s="76">
        <f t="shared" si="35"/>
        <v>45</v>
      </c>
      <c r="G57" s="76">
        <f t="shared" si="35"/>
        <v>50</v>
      </c>
      <c r="H57" s="76">
        <f t="shared" si="35"/>
        <v>100</v>
      </c>
      <c r="I57" s="76">
        <f t="shared" si="35"/>
        <v>50</v>
      </c>
      <c r="J57" s="76">
        <f t="shared" si="35"/>
        <v>50</v>
      </c>
      <c r="K57" s="76">
        <f t="shared" si="35"/>
        <v>105</v>
      </c>
      <c r="L57" s="76">
        <f t="shared" si="35"/>
        <v>105</v>
      </c>
      <c r="M57" s="76">
        <f t="shared" si="35"/>
        <v>105</v>
      </c>
      <c r="N57" s="76">
        <f t="shared" si="35"/>
        <v>105</v>
      </c>
      <c r="O57" s="115"/>
    </row>
    <row r="58" spans="1:15" ht="15.75" thickBot="1" x14ac:dyDescent="0.3">
      <c r="A58" s="277">
        <v>51</v>
      </c>
      <c r="B58" s="292" t="s">
        <v>13</v>
      </c>
      <c r="C58" s="40">
        <f t="shared" si="1"/>
        <v>887.5</v>
      </c>
      <c r="D58" s="81">
        <f>D60</f>
        <v>96.5</v>
      </c>
      <c r="E58" s="81">
        <f t="shared" ref="E58:N58" si="36">E60</f>
        <v>76</v>
      </c>
      <c r="F58" s="81">
        <f t="shared" si="36"/>
        <v>45</v>
      </c>
      <c r="G58" s="81">
        <f t="shared" si="36"/>
        <v>50</v>
      </c>
      <c r="H58" s="81">
        <f t="shared" si="36"/>
        <v>100</v>
      </c>
      <c r="I58" s="81">
        <f t="shared" si="36"/>
        <v>50</v>
      </c>
      <c r="J58" s="81">
        <f t="shared" si="36"/>
        <v>50</v>
      </c>
      <c r="K58" s="81">
        <f t="shared" si="36"/>
        <v>105</v>
      </c>
      <c r="L58" s="81">
        <f t="shared" si="36"/>
        <v>105</v>
      </c>
      <c r="M58" s="81">
        <f t="shared" si="36"/>
        <v>105</v>
      </c>
      <c r="N58" s="81">
        <f t="shared" si="36"/>
        <v>105</v>
      </c>
      <c r="O58" s="118"/>
    </row>
    <row r="59" spans="1:15" ht="30.75" thickBot="1" x14ac:dyDescent="0.3">
      <c r="A59" s="284">
        <v>52</v>
      </c>
      <c r="B59" s="293" t="s">
        <v>50</v>
      </c>
      <c r="C59" s="40">
        <f t="shared" si="1"/>
        <v>887.5</v>
      </c>
      <c r="D59" s="82">
        <f>D60</f>
        <v>96.5</v>
      </c>
      <c r="E59" s="82">
        <f t="shared" ref="E59:N59" si="37">E60</f>
        <v>76</v>
      </c>
      <c r="F59" s="82">
        <f t="shared" si="37"/>
        <v>45</v>
      </c>
      <c r="G59" s="82">
        <f t="shared" si="37"/>
        <v>50</v>
      </c>
      <c r="H59" s="82">
        <f t="shared" si="37"/>
        <v>100</v>
      </c>
      <c r="I59" s="82">
        <f t="shared" si="37"/>
        <v>50</v>
      </c>
      <c r="J59" s="82">
        <f t="shared" si="37"/>
        <v>50</v>
      </c>
      <c r="K59" s="82">
        <f t="shared" si="37"/>
        <v>105</v>
      </c>
      <c r="L59" s="82">
        <f t="shared" si="37"/>
        <v>105</v>
      </c>
      <c r="M59" s="82">
        <f t="shared" si="37"/>
        <v>105</v>
      </c>
      <c r="N59" s="82">
        <f t="shared" si="37"/>
        <v>105</v>
      </c>
      <c r="O59" s="235"/>
    </row>
    <row r="60" spans="1:15" ht="15.75" thickBot="1" x14ac:dyDescent="0.3">
      <c r="A60" s="277">
        <v>53</v>
      </c>
      <c r="B60" s="292" t="s">
        <v>13</v>
      </c>
      <c r="C60" s="40">
        <f t="shared" si="1"/>
        <v>887.5</v>
      </c>
      <c r="D60" s="81">
        <f>SUM(D61:D71)</f>
        <v>96.5</v>
      </c>
      <c r="E60" s="81">
        <f t="shared" ref="E60:N60" si="38">SUM(E61:E71)</f>
        <v>76</v>
      </c>
      <c r="F60" s="81">
        <f t="shared" si="38"/>
        <v>45</v>
      </c>
      <c r="G60" s="81">
        <f t="shared" si="38"/>
        <v>50</v>
      </c>
      <c r="H60" s="81">
        <f t="shared" si="38"/>
        <v>100</v>
      </c>
      <c r="I60" s="81">
        <f t="shared" si="38"/>
        <v>50</v>
      </c>
      <c r="J60" s="81">
        <f t="shared" si="38"/>
        <v>50</v>
      </c>
      <c r="K60" s="81">
        <f t="shared" si="38"/>
        <v>105</v>
      </c>
      <c r="L60" s="81">
        <f t="shared" si="38"/>
        <v>105</v>
      </c>
      <c r="M60" s="81">
        <f t="shared" si="38"/>
        <v>105</v>
      </c>
      <c r="N60" s="81">
        <f t="shared" si="38"/>
        <v>105</v>
      </c>
      <c r="O60" s="118"/>
    </row>
    <row r="61" spans="1:15" ht="62.25" customHeight="1" thickBot="1" x14ac:dyDescent="0.3">
      <c r="A61" s="275">
        <v>54</v>
      </c>
      <c r="B61" s="294" t="s">
        <v>51</v>
      </c>
      <c r="C61" s="40">
        <f t="shared" si="1"/>
        <v>0</v>
      </c>
      <c r="D61" s="102"/>
      <c r="E61" s="102"/>
      <c r="F61" s="102"/>
      <c r="G61" s="102"/>
      <c r="H61" s="102"/>
      <c r="I61" s="102"/>
      <c r="J61" s="102"/>
      <c r="K61" s="236"/>
      <c r="L61" s="236"/>
      <c r="M61" s="236"/>
      <c r="N61" s="236"/>
      <c r="O61" s="51" t="s">
        <v>195</v>
      </c>
    </row>
    <row r="62" spans="1:15" ht="78" customHeight="1" x14ac:dyDescent="0.25">
      <c r="A62" s="276">
        <v>55</v>
      </c>
      <c r="B62" s="295" t="s">
        <v>55</v>
      </c>
      <c r="C62" s="36">
        <f t="shared" si="1"/>
        <v>0</v>
      </c>
      <c r="D62" s="84"/>
      <c r="E62" s="84"/>
      <c r="F62" s="84"/>
      <c r="G62" s="84"/>
      <c r="H62" s="84"/>
      <c r="I62" s="84"/>
      <c r="J62" s="84"/>
      <c r="K62" s="234"/>
      <c r="L62" s="234"/>
      <c r="M62" s="234"/>
      <c r="N62" s="234"/>
      <c r="O62" s="51" t="s">
        <v>195</v>
      </c>
    </row>
    <row r="63" spans="1:15" ht="75" x14ac:dyDescent="0.25">
      <c r="A63" s="276">
        <v>56</v>
      </c>
      <c r="B63" s="295" t="s">
        <v>157</v>
      </c>
      <c r="C63" s="36">
        <f t="shared" si="1"/>
        <v>0</v>
      </c>
      <c r="D63" s="103">
        <v>0</v>
      </c>
      <c r="E63" s="103">
        <v>0</v>
      </c>
      <c r="F63" s="103">
        <v>0</v>
      </c>
      <c r="G63" s="103">
        <v>0</v>
      </c>
      <c r="H63" s="103">
        <v>0</v>
      </c>
      <c r="I63" s="103">
        <v>0</v>
      </c>
      <c r="J63" s="103">
        <v>0</v>
      </c>
      <c r="K63" s="103">
        <v>0</v>
      </c>
      <c r="L63" s="103">
        <v>0</v>
      </c>
      <c r="M63" s="103">
        <v>0</v>
      </c>
      <c r="N63" s="103">
        <v>0</v>
      </c>
      <c r="O63" s="48" t="s">
        <v>59</v>
      </c>
    </row>
    <row r="64" spans="1:15" ht="60" x14ac:dyDescent="0.25">
      <c r="A64" s="276">
        <v>57</v>
      </c>
      <c r="B64" s="295" t="s">
        <v>60</v>
      </c>
      <c r="C64" s="36">
        <f t="shared" si="1"/>
        <v>31.5</v>
      </c>
      <c r="D64" s="103">
        <v>31.5</v>
      </c>
      <c r="E64" s="103">
        <v>0</v>
      </c>
      <c r="F64" s="103">
        <v>0</v>
      </c>
      <c r="G64" s="103">
        <v>0</v>
      </c>
      <c r="H64" s="103">
        <v>0</v>
      </c>
      <c r="I64" s="103">
        <v>0</v>
      </c>
      <c r="J64" s="103">
        <v>0</v>
      </c>
      <c r="K64" s="103">
        <v>0</v>
      </c>
      <c r="L64" s="103">
        <v>0</v>
      </c>
      <c r="M64" s="103">
        <v>0</v>
      </c>
      <c r="N64" s="103">
        <v>0</v>
      </c>
      <c r="O64" s="48" t="s">
        <v>61</v>
      </c>
    </row>
    <row r="65" spans="1:15" ht="30" x14ac:dyDescent="0.25">
      <c r="A65" s="276">
        <v>58</v>
      </c>
      <c r="B65" s="295" t="s">
        <v>62</v>
      </c>
      <c r="C65" s="36">
        <f t="shared" si="1"/>
        <v>40</v>
      </c>
      <c r="D65" s="103">
        <v>10</v>
      </c>
      <c r="E65" s="103">
        <v>5</v>
      </c>
      <c r="F65" s="103">
        <v>5</v>
      </c>
      <c r="G65" s="103">
        <v>0</v>
      </c>
      <c r="H65" s="103">
        <v>0</v>
      </c>
      <c r="I65" s="103">
        <v>0</v>
      </c>
      <c r="J65" s="103">
        <v>0</v>
      </c>
      <c r="K65" s="103">
        <v>5</v>
      </c>
      <c r="L65" s="103">
        <v>5</v>
      </c>
      <c r="M65" s="103">
        <v>5</v>
      </c>
      <c r="N65" s="103">
        <v>5</v>
      </c>
      <c r="O65" s="48" t="s">
        <v>63</v>
      </c>
    </row>
    <row r="66" spans="1:15" ht="75" x14ac:dyDescent="0.25">
      <c r="A66" s="276">
        <v>59</v>
      </c>
      <c r="B66" s="295" t="s">
        <v>64</v>
      </c>
      <c r="C66" s="36">
        <f t="shared" si="1"/>
        <v>0</v>
      </c>
      <c r="D66" s="103"/>
      <c r="E66" s="103"/>
      <c r="F66" s="103"/>
      <c r="G66" s="103"/>
      <c r="H66" s="103"/>
      <c r="I66" s="103"/>
      <c r="J66" s="103"/>
      <c r="K66" s="103"/>
      <c r="L66" s="103"/>
      <c r="M66" s="103"/>
      <c r="N66" s="103"/>
      <c r="O66" s="48" t="s">
        <v>196</v>
      </c>
    </row>
    <row r="67" spans="1:15" ht="30" x14ac:dyDescent="0.25">
      <c r="A67" s="276">
        <v>60</v>
      </c>
      <c r="B67" s="295" t="s">
        <v>67</v>
      </c>
      <c r="C67" s="41">
        <f t="shared" si="1"/>
        <v>250</v>
      </c>
      <c r="D67" s="103">
        <v>0</v>
      </c>
      <c r="E67" s="103">
        <v>0</v>
      </c>
      <c r="F67" s="103">
        <v>0</v>
      </c>
      <c r="G67" s="103">
        <v>0</v>
      </c>
      <c r="H67" s="103">
        <v>50</v>
      </c>
      <c r="I67" s="103">
        <v>0</v>
      </c>
      <c r="J67" s="103">
        <v>0</v>
      </c>
      <c r="K67" s="103">
        <v>50</v>
      </c>
      <c r="L67" s="103">
        <v>50</v>
      </c>
      <c r="M67" s="103">
        <v>50</v>
      </c>
      <c r="N67" s="103">
        <v>50</v>
      </c>
      <c r="O67" s="48" t="s">
        <v>197</v>
      </c>
    </row>
    <row r="68" spans="1:15" ht="42.75" customHeight="1" x14ac:dyDescent="0.25">
      <c r="A68" s="276">
        <v>61</v>
      </c>
      <c r="B68" s="295" t="s">
        <v>217</v>
      </c>
      <c r="C68" s="36">
        <f t="shared" si="1"/>
        <v>541</v>
      </c>
      <c r="D68" s="103">
        <v>45</v>
      </c>
      <c r="E68" s="103">
        <v>56</v>
      </c>
      <c r="F68" s="103">
        <v>40</v>
      </c>
      <c r="G68" s="103">
        <v>50</v>
      </c>
      <c r="H68" s="103">
        <v>50</v>
      </c>
      <c r="I68" s="103">
        <v>50</v>
      </c>
      <c r="J68" s="104">
        <v>50</v>
      </c>
      <c r="K68" s="104">
        <v>50</v>
      </c>
      <c r="L68" s="104">
        <v>50</v>
      </c>
      <c r="M68" s="104">
        <v>50</v>
      </c>
      <c r="N68" s="104">
        <v>50</v>
      </c>
      <c r="O68" s="48" t="s">
        <v>75</v>
      </c>
    </row>
    <row r="69" spans="1:15" ht="45" x14ac:dyDescent="0.25">
      <c r="A69" s="276">
        <v>62</v>
      </c>
      <c r="B69" s="295" t="s">
        <v>76</v>
      </c>
      <c r="C69" s="36">
        <f t="shared" si="1"/>
        <v>25</v>
      </c>
      <c r="D69" s="103">
        <v>10</v>
      </c>
      <c r="E69" s="103">
        <v>15</v>
      </c>
      <c r="F69" s="103">
        <v>0</v>
      </c>
      <c r="G69" s="103">
        <v>0</v>
      </c>
      <c r="H69" s="103">
        <v>0</v>
      </c>
      <c r="I69" s="103">
        <v>0</v>
      </c>
      <c r="J69" s="104">
        <v>0</v>
      </c>
      <c r="K69" s="105">
        <v>0</v>
      </c>
      <c r="L69" s="105">
        <v>0</v>
      </c>
      <c r="M69" s="105">
        <v>0</v>
      </c>
      <c r="N69" s="105">
        <v>0</v>
      </c>
      <c r="O69" s="48" t="s">
        <v>75</v>
      </c>
    </row>
    <row r="70" spans="1:15" ht="75" x14ac:dyDescent="0.25">
      <c r="A70" s="282">
        <v>63</v>
      </c>
      <c r="B70" s="296" t="s">
        <v>77</v>
      </c>
      <c r="C70" s="36">
        <f t="shared" si="1"/>
        <v>0</v>
      </c>
      <c r="D70" s="78"/>
      <c r="E70" s="78"/>
      <c r="F70" s="78"/>
      <c r="G70" s="78"/>
      <c r="H70" s="78"/>
      <c r="I70" s="78"/>
      <c r="J70" s="106"/>
      <c r="K70" s="105"/>
      <c r="L70" s="105"/>
      <c r="M70" s="105"/>
      <c r="N70" s="105"/>
      <c r="O70" s="52" t="s">
        <v>78</v>
      </c>
    </row>
    <row r="71" spans="1:15" ht="93" customHeight="1" thickBot="1" x14ac:dyDescent="0.3">
      <c r="A71" s="277">
        <v>64</v>
      </c>
      <c r="B71" s="297" t="s">
        <v>79</v>
      </c>
      <c r="C71" s="42">
        <f t="shared" si="1"/>
        <v>0</v>
      </c>
      <c r="D71" s="81"/>
      <c r="E71" s="81"/>
      <c r="F71" s="81"/>
      <c r="G71" s="81"/>
      <c r="H71" s="81"/>
      <c r="I71" s="81"/>
      <c r="J71" s="81"/>
      <c r="K71" s="107"/>
      <c r="L71" s="107"/>
      <c r="M71" s="107"/>
      <c r="N71" s="107"/>
      <c r="O71" s="53" t="s">
        <v>78</v>
      </c>
    </row>
    <row r="72" spans="1:15" ht="15.75" thickBot="1" x14ac:dyDescent="0.3">
      <c r="A72" s="298" t="s">
        <v>220</v>
      </c>
      <c r="B72" s="299"/>
      <c r="C72" s="299"/>
      <c r="D72" s="299"/>
      <c r="E72" s="299"/>
      <c r="F72" s="299"/>
      <c r="G72" s="299"/>
      <c r="H72" s="299"/>
      <c r="I72" s="299"/>
      <c r="J72" s="299"/>
      <c r="K72" s="299"/>
      <c r="L72" s="299"/>
      <c r="M72" s="299"/>
      <c r="N72" s="299"/>
      <c r="O72" s="300"/>
    </row>
    <row r="73" spans="1:15" ht="30" x14ac:dyDescent="0.25">
      <c r="A73" s="275">
        <v>65</v>
      </c>
      <c r="B73" s="291" t="s">
        <v>152</v>
      </c>
      <c r="C73" s="68">
        <f>SUM(D73:N73)</f>
        <v>233619.06300000002</v>
      </c>
      <c r="D73" s="69">
        <f>SUM(D74:D76)</f>
        <v>31890.531999999999</v>
      </c>
      <c r="E73" s="69">
        <f t="shared" ref="E73:N73" si="39">SUM(E74:E76)</f>
        <v>43539.294000000002</v>
      </c>
      <c r="F73" s="69">
        <f>SUM(F74:F76)</f>
        <v>31493.531999999999</v>
      </c>
      <c r="G73" s="69">
        <f t="shared" si="39"/>
        <v>15599.946</v>
      </c>
      <c r="H73" s="69">
        <f t="shared" si="39"/>
        <v>22134.419000000002</v>
      </c>
      <c r="I73" s="69">
        <f t="shared" si="39"/>
        <v>32229.922999999999</v>
      </c>
      <c r="J73" s="69">
        <f t="shared" si="39"/>
        <v>30361.417000000001</v>
      </c>
      <c r="K73" s="69">
        <f t="shared" si="39"/>
        <v>11370</v>
      </c>
      <c r="L73" s="69">
        <f>SUM(L74:L76)</f>
        <v>0</v>
      </c>
      <c r="M73" s="69">
        <f>SUM(M74:M76)</f>
        <v>0</v>
      </c>
      <c r="N73" s="69">
        <f t="shared" si="39"/>
        <v>15000</v>
      </c>
      <c r="O73" s="115"/>
    </row>
    <row r="74" spans="1:15" x14ac:dyDescent="0.25">
      <c r="A74" s="97">
        <v>66</v>
      </c>
      <c r="B74" s="301" t="s">
        <v>11</v>
      </c>
      <c r="C74" s="70">
        <f t="shared" si="1"/>
        <v>3463.61</v>
      </c>
      <c r="D74" s="71">
        <f>D78+D91</f>
        <v>0</v>
      </c>
      <c r="E74" s="71">
        <f t="shared" ref="E74:N74" si="40">E78+E91</f>
        <v>2177.61</v>
      </c>
      <c r="F74" s="71">
        <f t="shared" si="40"/>
        <v>1286</v>
      </c>
      <c r="G74" s="71">
        <f t="shared" si="40"/>
        <v>0</v>
      </c>
      <c r="H74" s="71">
        <f t="shared" si="40"/>
        <v>0</v>
      </c>
      <c r="I74" s="71">
        <f t="shared" si="40"/>
        <v>0</v>
      </c>
      <c r="J74" s="71">
        <f t="shared" si="40"/>
        <v>0</v>
      </c>
      <c r="K74" s="71">
        <f t="shared" si="40"/>
        <v>0</v>
      </c>
      <c r="L74" s="71">
        <f t="shared" si="40"/>
        <v>0</v>
      </c>
      <c r="M74" s="71">
        <f t="shared" si="40"/>
        <v>0</v>
      </c>
      <c r="N74" s="71">
        <f t="shared" si="40"/>
        <v>0</v>
      </c>
      <c r="O74" s="54"/>
    </row>
    <row r="75" spans="1:15" x14ac:dyDescent="0.25">
      <c r="A75" s="276">
        <v>67</v>
      </c>
      <c r="B75" s="301" t="s">
        <v>12</v>
      </c>
      <c r="C75" s="70">
        <f t="shared" si="1"/>
        <v>30838.809999999998</v>
      </c>
      <c r="D75" s="71">
        <f>D79+D92</f>
        <v>4600</v>
      </c>
      <c r="E75" s="71">
        <f t="shared" ref="E75:N75" si="41">E79+E92</f>
        <v>6746.08</v>
      </c>
      <c r="F75" s="71">
        <f t="shared" si="41"/>
        <v>6489.23</v>
      </c>
      <c r="G75" s="71">
        <f t="shared" si="41"/>
        <v>2256.9</v>
      </c>
      <c r="H75" s="71">
        <f t="shared" si="41"/>
        <v>5160.6000000000004</v>
      </c>
      <c r="I75" s="71">
        <f t="shared" si="41"/>
        <v>5586</v>
      </c>
      <c r="J75" s="71">
        <f t="shared" si="41"/>
        <v>0</v>
      </c>
      <c r="K75" s="71">
        <f t="shared" si="41"/>
        <v>0</v>
      </c>
      <c r="L75" s="71">
        <f t="shared" si="41"/>
        <v>0</v>
      </c>
      <c r="M75" s="71">
        <f t="shared" si="41"/>
        <v>0</v>
      </c>
      <c r="N75" s="71">
        <f t="shared" si="41"/>
        <v>0</v>
      </c>
      <c r="O75" s="54"/>
    </row>
    <row r="76" spans="1:15" ht="15.75" thickBot="1" x14ac:dyDescent="0.3">
      <c r="A76" s="277">
        <v>68</v>
      </c>
      <c r="B76" s="292" t="s">
        <v>13</v>
      </c>
      <c r="C76" s="72">
        <f t="shared" si="1"/>
        <v>199316.64299999998</v>
      </c>
      <c r="D76" s="75">
        <v>27290.531999999999</v>
      </c>
      <c r="E76" s="73">
        <f t="shared" ref="E76:N76" si="42">E80+E93</f>
        <v>34615.603999999999</v>
      </c>
      <c r="F76" s="73">
        <f t="shared" si="42"/>
        <v>23718.302</v>
      </c>
      <c r="G76" s="73">
        <f t="shared" si="42"/>
        <v>13343.046</v>
      </c>
      <c r="H76" s="73">
        <f t="shared" si="42"/>
        <v>16973.819</v>
      </c>
      <c r="I76" s="73">
        <f t="shared" si="42"/>
        <v>26643.922999999999</v>
      </c>
      <c r="J76" s="73">
        <f t="shared" si="42"/>
        <v>30361.417000000001</v>
      </c>
      <c r="K76" s="73">
        <f t="shared" si="42"/>
        <v>11370</v>
      </c>
      <c r="L76" s="73">
        <f t="shared" si="42"/>
        <v>0</v>
      </c>
      <c r="M76" s="73">
        <f t="shared" si="42"/>
        <v>0</v>
      </c>
      <c r="N76" s="73">
        <f t="shared" si="42"/>
        <v>15000</v>
      </c>
      <c r="O76" s="118"/>
    </row>
    <row r="77" spans="1:15" x14ac:dyDescent="0.25">
      <c r="A77" s="275">
        <v>69</v>
      </c>
      <c r="B77" s="291" t="s">
        <v>159</v>
      </c>
      <c r="C77" s="68">
        <f t="shared" si="1"/>
        <v>122683.61800000002</v>
      </c>
      <c r="D77" s="69">
        <f>SUM(D78:D80)</f>
        <v>14511.266</v>
      </c>
      <c r="E77" s="69">
        <f t="shared" ref="E77:N77" si="43">SUM(E78:E80)</f>
        <v>33861.328999999998</v>
      </c>
      <c r="F77" s="69">
        <f t="shared" si="43"/>
        <v>8477.7119999999995</v>
      </c>
      <c r="G77" s="69">
        <f t="shared" si="43"/>
        <v>5904.4949999999999</v>
      </c>
      <c r="H77" s="69">
        <f t="shared" si="43"/>
        <v>9759.8140000000003</v>
      </c>
      <c r="I77" s="69">
        <f t="shared" si="43"/>
        <v>13684.652</v>
      </c>
      <c r="J77" s="69">
        <f t="shared" si="43"/>
        <v>11484.35</v>
      </c>
      <c r="K77" s="69">
        <f t="shared" si="43"/>
        <v>10000</v>
      </c>
      <c r="L77" s="69">
        <f t="shared" si="43"/>
        <v>0</v>
      </c>
      <c r="M77" s="69">
        <f t="shared" si="43"/>
        <v>0</v>
      </c>
      <c r="N77" s="69">
        <f t="shared" si="43"/>
        <v>15000</v>
      </c>
      <c r="O77" s="115"/>
    </row>
    <row r="78" spans="1:15" x14ac:dyDescent="0.25">
      <c r="A78" s="276">
        <v>70</v>
      </c>
      <c r="B78" s="301" t="s">
        <v>11</v>
      </c>
      <c r="C78" s="70">
        <f t="shared" ref="C78:C147" si="44">SUM(D78:N78)</f>
        <v>3463.61</v>
      </c>
      <c r="D78" s="71">
        <f>D82+D87</f>
        <v>0</v>
      </c>
      <c r="E78" s="71">
        <f t="shared" ref="E78:N78" si="45">E82+E87</f>
        <v>2177.61</v>
      </c>
      <c r="F78" s="71">
        <f t="shared" si="45"/>
        <v>1286</v>
      </c>
      <c r="G78" s="71">
        <f t="shared" si="45"/>
        <v>0</v>
      </c>
      <c r="H78" s="71">
        <f t="shared" si="45"/>
        <v>0</v>
      </c>
      <c r="I78" s="71">
        <f t="shared" si="45"/>
        <v>0</v>
      </c>
      <c r="J78" s="71">
        <f t="shared" si="45"/>
        <v>0</v>
      </c>
      <c r="K78" s="71">
        <f t="shared" si="45"/>
        <v>0</v>
      </c>
      <c r="L78" s="71">
        <f t="shared" si="45"/>
        <v>0</v>
      </c>
      <c r="M78" s="71">
        <f t="shared" si="45"/>
        <v>0</v>
      </c>
      <c r="N78" s="71">
        <f t="shared" si="45"/>
        <v>0</v>
      </c>
      <c r="O78" s="54"/>
    </row>
    <row r="79" spans="1:15" x14ac:dyDescent="0.25">
      <c r="A79" s="276">
        <v>71</v>
      </c>
      <c r="B79" s="301" t="s">
        <v>12</v>
      </c>
      <c r="C79" s="70">
        <f t="shared" si="44"/>
        <v>10067.81</v>
      </c>
      <c r="D79" s="71">
        <f>D83+D88</f>
        <v>0</v>
      </c>
      <c r="E79" s="71">
        <f t="shared" ref="E79:N79" si="46">E83+E88</f>
        <v>6746.08</v>
      </c>
      <c r="F79" s="71">
        <f t="shared" si="46"/>
        <v>3321.73</v>
      </c>
      <c r="G79" s="71">
        <f t="shared" si="46"/>
        <v>0</v>
      </c>
      <c r="H79" s="71">
        <f t="shared" si="46"/>
        <v>0</v>
      </c>
      <c r="I79" s="71">
        <f t="shared" si="46"/>
        <v>0</v>
      </c>
      <c r="J79" s="71">
        <f t="shared" si="46"/>
        <v>0</v>
      </c>
      <c r="K79" s="71">
        <f t="shared" si="46"/>
        <v>0</v>
      </c>
      <c r="L79" s="71">
        <f t="shared" si="46"/>
        <v>0</v>
      </c>
      <c r="M79" s="71">
        <f t="shared" si="46"/>
        <v>0</v>
      </c>
      <c r="N79" s="71">
        <f t="shared" si="46"/>
        <v>0</v>
      </c>
      <c r="O79" s="54"/>
    </row>
    <row r="80" spans="1:15" ht="15.75" thickBot="1" x14ac:dyDescent="0.3">
      <c r="A80" s="282">
        <v>72</v>
      </c>
      <c r="B80" s="302" t="s">
        <v>13</v>
      </c>
      <c r="C80" s="77">
        <f t="shared" si="44"/>
        <v>109152.198</v>
      </c>
      <c r="D80" s="101">
        <f>D84+D89</f>
        <v>14511.266</v>
      </c>
      <c r="E80" s="101">
        <f t="shared" ref="E80:N80" si="47">E84+E89</f>
        <v>24937.638999999999</v>
      </c>
      <c r="F80" s="101">
        <f t="shared" si="47"/>
        <v>3869.982</v>
      </c>
      <c r="G80" s="101">
        <f t="shared" si="47"/>
        <v>5904.4949999999999</v>
      </c>
      <c r="H80" s="101">
        <f t="shared" si="47"/>
        <v>9759.8140000000003</v>
      </c>
      <c r="I80" s="101">
        <f t="shared" si="47"/>
        <v>13684.652</v>
      </c>
      <c r="J80" s="101">
        <f t="shared" si="47"/>
        <v>11484.35</v>
      </c>
      <c r="K80" s="101">
        <v>10000</v>
      </c>
      <c r="L80" s="101">
        <v>0</v>
      </c>
      <c r="M80" s="101">
        <f t="shared" si="47"/>
        <v>0</v>
      </c>
      <c r="N80" s="101">
        <f t="shared" si="47"/>
        <v>15000</v>
      </c>
      <c r="O80" s="116"/>
    </row>
    <row r="81" spans="1:15" ht="45" x14ac:dyDescent="0.25">
      <c r="A81" s="275">
        <v>73</v>
      </c>
      <c r="B81" s="291" t="s">
        <v>230</v>
      </c>
      <c r="C81" s="123">
        <f t="shared" si="44"/>
        <v>46582.813000000002</v>
      </c>
      <c r="D81" s="35">
        <f>SUM(D82:D84)</f>
        <v>177</v>
      </c>
      <c r="E81" s="35">
        <f t="shared" ref="E81:N81" si="48">SUM(E82:E84)</f>
        <v>0</v>
      </c>
      <c r="F81" s="35">
        <f t="shared" si="48"/>
        <v>202.923</v>
      </c>
      <c r="G81" s="35">
        <f t="shared" si="48"/>
        <v>257.50599999999997</v>
      </c>
      <c r="H81" s="35">
        <f t="shared" si="48"/>
        <v>945.38400000000001</v>
      </c>
      <c r="I81" s="35">
        <f t="shared" si="48"/>
        <v>10000</v>
      </c>
      <c r="J81" s="35">
        <f t="shared" si="48"/>
        <v>10000</v>
      </c>
      <c r="K81" s="35">
        <v>10000</v>
      </c>
      <c r="L81" s="35">
        <f t="shared" si="48"/>
        <v>0</v>
      </c>
      <c r="M81" s="35">
        <f t="shared" si="48"/>
        <v>0</v>
      </c>
      <c r="N81" s="35">
        <f t="shared" si="48"/>
        <v>15000</v>
      </c>
      <c r="O81" s="51" t="s">
        <v>177</v>
      </c>
    </row>
    <row r="82" spans="1:15" x14ac:dyDescent="0.25">
      <c r="A82" s="284">
        <v>74</v>
      </c>
      <c r="B82" s="293" t="s">
        <v>11</v>
      </c>
      <c r="C82" s="39">
        <v>0</v>
      </c>
      <c r="D82" s="33">
        <v>0</v>
      </c>
      <c r="E82" s="33">
        <v>0</v>
      </c>
      <c r="F82" s="33">
        <v>0</v>
      </c>
      <c r="G82" s="33">
        <v>0</v>
      </c>
      <c r="H82" s="33">
        <v>0</v>
      </c>
      <c r="I82" s="33">
        <v>0</v>
      </c>
      <c r="J82" s="33">
        <v>0</v>
      </c>
      <c r="K82" s="33"/>
      <c r="L82" s="33"/>
      <c r="M82" s="33"/>
      <c r="N82" s="33"/>
      <c r="O82" s="50"/>
    </row>
    <row r="83" spans="1:15" x14ac:dyDescent="0.25">
      <c r="A83" s="276">
        <v>75</v>
      </c>
      <c r="B83" s="301" t="s">
        <v>12</v>
      </c>
      <c r="C83" s="36">
        <f t="shared" si="44"/>
        <v>0</v>
      </c>
      <c r="D83" s="31">
        <v>0</v>
      </c>
      <c r="E83" s="31">
        <v>0</v>
      </c>
      <c r="F83" s="31">
        <v>0</v>
      </c>
      <c r="G83" s="31">
        <v>0</v>
      </c>
      <c r="H83" s="31">
        <v>0</v>
      </c>
      <c r="I83" s="31">
        <v>0</v>
      </c>
      <c r="J83" s="31">
        <v>0</v>
      </c>
      <c r="K83" s="94"/>
      <c r="L83" s="94"/>
      <c r="M83" s="94"/>
      <c r="N83" s="94"/>
      <c r="O83" s="48"/>
    </row>
    <row r="84" spans="1:15" ht="15.75" thickBot="1" x14ac:dyDescent="0.3">
      <c r="A84" s="277">
        <v>76</v>
      </c>
      <c r="B84" s="292" t="s">
        <v>13</v>
      </c>
      <c r="C84" s="37">
        <f t="shared" si="44"/>
        <v>46582.813000000002</v>
      </c>
      <c r="D84" s="32">
        <v>177</v>
      </c>
      <c r="E84" s="32">
        <v>0</v>
      </c>
      <c r="F84" s="32">
        <v>202.923</v>
      </c>
      <c r="G84" s="32">
        <v>257.50599999999997</v>
      </c>
      <c r="H84" s="32">
        <v>945.38400000000001</v>
      </c>
      <c r="I84" s="32">
        <v>10000</v>
      </c>
      <c r="J84" s="32">
        <v>10000</v>
      </c>
      <c r="K84" s="66">
        <v>10000</v>
      </c>
      <c r="L84" s="66">
        <v>0</v>
      </c>
      <c r="M84" s="66">
        <v>0</v>
      </c>
      <c r="N84" s="66">
        <v>15000</v>
      </c>
      <c r="O84" s="49"/>
    </row>
    <row r="85" spans="1:15" ht="15.75" thickBot="1" x14ac:dyDescent="0.3">
      <c r="A85" s="284">
        <v>77</v>
      </c>
      <c r="B85" s="303" t="s">
        <v>85</v>
      </c>
      <c r="C85" s="39">
        <f t="shared" si="44"/>
        <v>0</v>
      </c>
      <c r="D85" s="39"/>
      <c r="E85" s="39"/>
      <c r="F85" s="39"/>
      <c r="G85" s="39"/>
      <c r="H85" s="39"/>
      <c r="I85" s="39"/>
      <c r="J85" s="39"/>
      <c r="K85" s="237"/>
      <c r="L85" s="237"/>
      <c r="M85" s="237"/>
      <c r="N85" s="237"/>
      <c r="O85" s="50"/>
    </row>
    <row r="86" spans="1:15" ht="60" x14ac:dyDescent="0.25">
      <c r="A86" s="276">
        <v>78</v>
      </c>
      <c r="B86" s="295" t="s">
        <v>231</v>
      </c>
      <c r="C86" s="36">
        <f t="shared" si="44"/>
        <v>76100.805000000022</v>
      </c>
      <c r="D86" s="31">
        <f>SUM(D87:D89)</f>
        <v>14334.266</v>
      </c>
      <c r="E86" s="31">
        <f t="shared" ref="E86:N86" si="49">SUM(E87:E89)</f>
        <v>33861.328999999998</v>
      </c>
      <c r="F86" s="31">
        <f t="shared" si="49"/>
        <v>8274.7890000000007</v>
      </c>
      <c r="G86" s="31">
        <f t="shared" si="49"/>
        <v>5646.9889999999996</v>
      </c>
      <c r="H86" s="31">
        <f t="shared" si="49"/>
        <v>8814.43</v>
      </c>
      <c r="I86" s="31">
        <f t="shared" si="49"/>
        <v>3684.652</v>
      </c>
      <c r="J86" s="31">
        <v>1484.35</v>
      </c>
      <c r="K86" s="31">
        <f t="shared" si="49"/>
        <v>0</v>
      </c>
      <c r="L86" s="31">
        <f t="shared" si="49"/>
        <v>0</v>
      </c>
      <c r="M86" s="31">
        <f t="shared" si="49"/>
        <v>0</v>
      </c>
      <c r="N86" s="31">
        <f t="shared" si="49"/>
        <v>0</v>
      </c>
      <c r="O86" s="55" t="s">
        <v>178</v>
      </c>
    </row>
    <row r="87" spans="1:15" x14ac:dyDescent="0.25">
      <c r="A87" s="276">
        <v>79</v>
      </c>
      <c r="B87" s="301" t="s">
        <v>11</v>
      </c>
      <c r="C87" s="36">
        <f t="shared" si="44"/>
        <v>3463.61</v>
      </c>
      <c r="D87" s="31">
        <v>0</v>
      </c>
      <c r="E87" s="31">
        <v>2177.61</v>
      </c>
      <c r="F87" s="31">
        <v>1286</v>
      </c>
      <c r="G87" s="31">
        <v>0</v>
      </c>
      <c r="H87" s="31">
        <v>0</v>
      </c>
      <c r="I87" s="31">
        <v>0</v>
      </c>
      <c r="J87" s="31">
        <v>0</v>
      </c>
      <c r="K87" s="94"/>
      <c r="L87" s="94"/>
      <c r="M87" s="94"/>
      <c r="N87" s="94"/>
      <c r="O87" s="48"/>
    </row>
    <row r="88" spans="1:15" x14ac:dyDescent="0.25">
      <c r="A88" s="276">
        <v>80</v>
      </c>
      <c r="B88" s="301" t="s">
        <v>12</v>
      </c>
      <c r="C88" s="36">
        <f t="shared" si="44"/>
        <v>10067.81</v>
      </c>
      <c r="D88" s="31">
        <v>0</v>
      </c>
      <c r="E88" s="31">
        <v>6746.08</v>
      </c>
      <c r="F88" s="31">
        <v>3321.73</v>
      </c>
      <c r="G88" s="31">
        <v>0</v>
      </c>
      <c r="H88" s="31">
        <v>0</v>
      </c>
      <c r="I88" s="31">
        <v>0</v>
      </c>
      <c r="J88" s="31">
        <v>0</v>
      </c>
      <c r="K88" s="94"/>
      <c r="L88" s="94"/>
      <c r="M88" s="94"/>
      <c r="N88" s="94"/>
      <c r="O88" s="48"/>
    </row>
    <row r="89" spans="1:15" ht="15.75" thickBot="1" x14ac:dyDescent="0.3">
      <c r="A89" s="277">
        <v>81</v>
      </c>
      <c r="B89" s="292" t="s">
        <v>13</v>
      </c>
      <c r="C89" s="37">
        <f t="shared" si="44"/>
        <v>62569.385000000002</v>
      </c>
      <c r="D89" s="32">
        <v>14334.266</v>
      </c>
      <c r="E89" s="32">
        <v>24937.638999999999</v>
      </c>
      <c r="F89" s="32">
        <v>3667.0590000000002</v>
      </c>
      <c r="G89" s="32">
        <v>5646.9889999999996</v>
      </c>
      <c r="H89" s="32">
        <v>8814.43</v>
      </c>
      <c r="I89" s="32">
        <v>3684.652</v>
      </c>
      <c r="J89" s="32">
        <v>1484.35</v>
      </c>
      <c r="K89" s="66"/>
      <c r="L89" s="66"/>
      <c r="M89" s="66"/>
      <c r="N89" s="66"/>
      <c r="O89" s="49"/>
    </row>
    <row r="90" spans="1:15" x14ac:dyDescent="0.25">
      <c r="A90" s="276">
        <v>82</v>
      </c>
      <c r="B90" s="295" t="s">
        <v>158</v>
      </c>
      <c r="C90" s="304">
        <f t="shared" si="44"/>
        <v>110935.44499999999</v>
      </c>
      <c r="D90" s="71">
        <f>D91+D92+D93</f>
        <v>17379.266</v>
      </c>
      <c r="E90" s="71">
        <f t="shared" ref="E90:N90" si="50">E91+E92+E93</f>
        <v>9677.9650000000001</v>
      </c>
      <c r="F90" s="71">
        <f t="shared" si="50"/>
        <v>23015.82</v>
      </c>
      <c r="G90" s="71">
        <f t="shared" si="50"/>
        <v>9695.4510000000009</v>
      </c>
      <c r="H90" s="71">
        <f t="shared" si="50"/>
        <v>12374.605</v>
      </c>
      <c r="I90" s="71">
        <f t="shared" si="50"/>
        <v>18545.271000000001</v>
      </c>
      <c r="J90" s="71">
        <f t="shared" si="50"/>
        <v>18877.066999999999</v>
      </c>
      <c r="K90" s="71">
        <f t="shared" si="50"/>
        <v>1370</v>
      </c>
      <c r="L90" s="71">
        <f t="shared" si="50"/>
        <v>0</v>
      </c>
      <c r="M90" s="71">
        <f t="shared" si="50"/>
        <v>0</v>
      </c>
      <c r="N90" s="71">
        <f t="shared" si="50"/>
        <v>0</v>
      </c>
      <c r="O90" s="48"/>
    </row>
    <row r="91" spans="1:15" x14ac:dyDescent="0.25">
      <c r="A91" s="276">
        <v>83</v>
      </c>
      <c r="B91" s="295" t="s">
        <v>11</v>
      </c>
      <c r="C91" s="304">
        <v>0</v>
      </c>
      <c r="D91" s="71">
        <v>0</v>
      </c>
      <c r="E91" s="71">
        <v>0</v>
      </c>
      <c r="F91" s="71">
        <v>0</v>
      </c>
      <c r="G91" s="71">
        <v>0</v>
      </c>
      <c r="H91" s="71">
        <v>0</v>
      </c>
      <c r="I91" s="71">
        <v>0</v>
      </c>
      <c r="J91" s="71">
        <v>0</v>
      </c>
      <c r="K91" s="71">
        <v>0</v>
      </c>
      <c r="L91" s="71">
        <v>0</v>
      </c>
      <c r="M91" s="71">
        <v>0</v>
      </c>
      <c r="N91" s="71">
        <v>0</v>
      </c>
      <c r="O91" s="48"/>
    </row>
    <row r="92" spans="1:15" x14ac:dyDescent="0.25">
      <c r="A92" s="276">
        <v>84</v>
      </c>
      <c r="B92" s="301" t="s">
        <v>12</v>
      </c>
      <c r="C92" s="70">
        <f t="shared" si="44"/>
        <v>20771</v>
      </c>
      <c r="D92" s="71">
        <f>D95+D98+D101+D104</f>
        <v>4600</v>
      </c>
      <c r="E92" s="71">
        <f t="shared" ref="E92:N92" si="51">E95+E98+E101+E104</f>
        <v>0</v>
      </c>
      <c r="F92" s="71">
        <f t="shared" si="51"/>
        <v>3167.5</v>
      </c>
      <c r="G92" s="71">
        <f t="shared" si="51"/>
        <v>2256.9</v>
      </c>
      <c r="H92" s="71">
        <f t="shared" si="51"/>
        <v>5160.6000000000004</v>
      </c>
      <c r="I92" s="71">
        <v>5586</v>
      </c>
      <c r="J92" s="71">
        <f>J95+J98+J101+J104</f>
        <v>0</v>
      </c>
      <c r="K92" s="71">
        <f t="shared" si="51"/>
        <v>0</v>
      </c>
      <c r="L92" s="71">
        <f t="shared" si="51"/>
        <v>0</v>
      </c>
      <c r="M92" s="71">
        <f t="shared" si="51"/>
        <v>0</v>
      </c>
      <c r="N92" s="71">
        <f t="shared" si="51"/>
        <v>0</v>
      </c>
      <c r="O92" s="48"/>
    </row>
    <row r="93" spans="1:15" ht="15.75" thickBot="1" x14ac:dyDescent="0.3">
      <c r="A93" s="277">
        <v>85</v>
      </c>
      <c r="B93" s="292" t="s">
        <v>13</v>
      </c>
      <c r="C93" s="72">
        <f t="shared" si="44"/>
        <v>90164.444999999992</v>
      </c>
      <c r="D93" s="73">
        <f>D96+D99+D102+D105</f>
        <v>12779.266</v>
      </c>
      <c r="E93" s="73">
        <f t="shared" ref="E93:N93" si="52">E96+E99+E102+E105</f>
        <v>9677.9650000000001</v>
      </c>
      <c r="F93" s="73">
        <f t="shared" si="52"/>
        <v>19848.32</v>
      </c>
      <c r="G93" s="73">
        <f t="shared" si="52"/>
        <v>7438.5510000000004</v>
      </c>
      <c r="H93" s="73">
        <f t="shared" si="52"/>
        <v>7214.0050000000001</v>
      </c>
      <c r="I93" s="73">
        <f>I96+I99+I102+I105+I107+I109</f>
        <v>12959.270999999999</v>
      </c>
      <c r="J93" s="73">
        <v>18877.066999999999</v>
      </c>
      <c r="K93" s="73">
        <v>1370</v>
      </c>
      <c r="L93" s="73">
        <v>0</v>
      </c>
      <c r="M93" s="73">
        <v>0</v>
      </c>
      <c r="N93" s="73">
        <f t="shared" si="52"/>
        <v>0</v>
      </c>
      <c r="O93" s="49"/>
    </row>
    <row r="94" spans="1:15" ht="165" x14ac:dyDescent="0.25">
      <c r="A94" s="275">
        <v>86</v>
      </c>
      <c r="B94" s="305" t="s">
        <v>212</v>
      </c>
      <c r="C94" s="40">
        <f t="shared" si="44"/>
        <v>20180</v>
      </c>
      <c r="D94" s="35">
        <v>4600</v>
      </c>
      <c r="E94" s="35">
        <v>0</v>
      </c>
      <c r="F94" s="35">
        <v>3167.5</v>
      </c>
      <c r="G94" s="35">
        <v>2256.9</v>
      </c>
      <c r="H94" s="35">
        <v>5160.6000000000004</v>
      </c>
      <c r="I94" s="35">
        <v>4995</v>
      </c>
      <c r="J94" s="35">
        <v>0</v>
      </c>
      <c r="K94" s="124"/>
      <c r="L94" s="238"/>
      <c r="M94" s="124"/>
      <c r="N94" s="124"/>
      <c r="O94" s="56" t="s">
        <v>180</v>
      </c>
    </row>
    <row r="95" spans="1:15" x14ac:dyDescent="0.25">
      <c r="A95" s="276">
        <v>87</v>
      </c>
      <c r="B95" s="301" t="s">
        <v>12</v>
      </c>
      <c r="C95" s="36">
        <f t="shared" si="44"/>
        <v>20180</v>
      </c>
      <c r="D95" s="31">
        <v>4600</v>
      </c>
      <c r="E95" s="31">
        <v>0</v>
      </c>
      <c r="F95" s="31">
        <v>3167.5</v>
      </c>
      <c r="G95" s="31">
        <v>2256.9</v>
      </c>
      <c r="H95" s="31">
        <v>5160.6000000000004</v>
      </c>
      <c r="I95" s="31">
        <v>4995</v>
      </c>
      <c r="J95" s="31">
        <v>0</v>
      </c>
      <c r="K95" s="94"/>
      <c r="L95" s="94"/>
      <c r="M95" s="94"/>
      <c r="N95" s="94"/>
      <c r="O95" s="54"/>
    </row>
    <row r="96" spans="1:15" x14ac:dyDescent="0.25">
      <c r="A96" s="276">
        <v>88</v>
      </c>
      <c r="B96" s="301" t="s">
        <v>13</v>
      </c>
      <c r="C96" s="36">
        <f t="shared" si="44"/>
        <v>0</v>
      </c>
      <c r="D96" s="31">
        <v>0</v>
      </c>
      <c r="E96" s="31"/>
      <c r="F96" s="31"/>
      <c r="G96" s="31"/>
      <c r="H96" s="31">
        <v>0</v>
      </c>
      <c r="I96" s="31">
        <v>0</v>
      </c>
      <c r="J96" s="31">
        <v>0</v>
      </c>
      <c r="K96" s="94"/>
      <c r="L96" s="94"/>
      <c r="M96" s="94"/>
      <c r="N96" s="94"/>
      <c r="O96" s="54"/>
    </row>
    <row r="97" spans="1:15" ht="60" x14ac:dyDescent="0.25">
      <c r="A97" s="276">
        <v>89</v>
      </c>
      <c r="B97" s="295" t="s">
        <v>92</v>
      </c>
      <c r="C97" s="36">
        <f t="shared" si="44"/>
        <v>69739.944999999992</v>
      </c>
      <c r="D97" s="27">
        <v>12779.266</v>
      </c>
      <c r="E97" s="27">
        <v>9677.9650000000001</v>
      </c>
      <c r="F97" s="27">
        <v>19848.32</v>
      </c>
      <c r="G97" s="27">
        <v>7438.5510000000004</v>
      </c>
      <c r="H97" s="27">
        <v>5461.0050000000001</v>
      </c>
      <c r="I97" s="27">
        <v>6558.7709999999997</v>
      </c>
      <c r="J97" s="27">
        <v>7976.067</v>
      </c>
      <c r="K97" s="46"/>
      <c r="L97" s="46"/>
      <c r="M97" s="46"/>
      <c r="N97" s="46"/>
      <c r="O97" s="48" t="s">
        <v>179</v>
      </c>
    </row>
    <row r="98" spans="1:15" x14ac:dyDescent="0.25">
      <c r="A98" s="276">
        <v>90</v>
      </c>
      <c r="B98" s="301" t="s">
        <v>12</v>
      </c>
      <c r="C98" s="36">
        <f t="shared" si="44"/>
        <v>0</v>
      </c>
      <c r="D98" s="31">
        <v>0</v>
      </c>
      <c r="E98" s="31">
        <v>0</v>
      </c>
      <c r="F98" s="31">
        <v>0</v>
      </c>
      <c r="G98" s="31">
        <v>0</v>
      </c>
      <c r="H98" s="31">
        <v>0</v>
      </c>
      <c r="I98" s="31">
        <v>0</v>
      </c>
      <c r="J98" s="31">
        <v>0</v>
      </c>
      <c r="K98" s="94"/>
      <c r="L98" s="94"/>
      <c r="M98" s="94"/>
      <c r="N98" s="94"/>
      <c r="O98" s="48"/>
    </row>
    <row r="99" spans="1:15" x14ac:dyDescent="0.25">
      <c r="A99" s="276">
        <v>91</v>
      </c>
      <c r="B99" s="301" t="s">
        <v>13</v>
      </c>
      <c r="C99" s="36">
        <f t="shared" si="44"/>
        <v>69739.944999999992</v>
      </c>
      <c r="D99" s="31">
        <v>12779.266</v>
      </c>
      <c r="E99" s="31">
        <v>9677.9650000000001</v>
      </c>
      <c r="F99" s="31">
        <v>19848.32</v>
      </c>
      <c r="G99" s="31">
        <v>7438.5510000000004</v>
      </c>
      <c r="H99" s="31">
        <v>5461.0050000000001</v>
      </c>
      <c r="I99" s="31">
        <v>6558.7709999999997</v>
      </c>
      <c r="J99" s="31">
        <v>7976.067</v>
      </c>
      <c r="K99" s="94"/>
      <c r="L99" s="94"/>
      <c r="M99" s="94"/>
      <c r="N99" s="94"/>
      <c r="O99" s="48"/>
    </row>
    <row r="100" spans="1:15" ht="75" x14ac:dyDescent="0.25">
      <c r="A100" s="276">
        <v>92</v>
      </c>
      <c r="B100" s="295" t="s">
        <v>94</v>
      </c>
      <c r="C100" s="36">
        <f t="shared" si="44"/>
        <v>1273</v>
      </c>
      <c r="D100" s="31"/>
      <c r="E100" s="31"/>
      <c r="F100" s="31"/>
      <c r="G100" s="31"/>
      <c r="H100" s="31">
        <v>1273</v>
      </c>
      <c r="I100" s="31"/>
      <c r="J100" s="31"/>
      <c r="K100" s="94"/>
      <c r="L100" s="94"/>
      <c r="M100" s="94"/>
      <c r="N100" s="94"/>
      <c r="O100" s="48" t="s">
        <v>191</v>
      </c>
    </row>
    <row r="101" spans="1:15" x14ac:dyDescent="0.25">
      <c r="A101" s="276">
        <v>93</v>
      </c>
      <c r="B101" s="295" t="s">
        <v>12</v>
      </c>
      <c r="C101" s="36"/>
      <c r="D101" s="31"/>
      <c r="E101" s="31"/>
      <c r="F101" s="31"/>
      <c r="G101" s="31"/>
      <c r="H101" s="31"/>
      <c r="I101" s="31"/>
      <c r="J101" s="31"/>
      <c r="K101" s="94"/>
      <c r="L101" s="94"/>
      <c r="M101" s="94"/>
      <c r="N101" s="94"/>
      <c r="O101" s="48"/>
    </row>
    <row r="102" spans="1:15" x14ac:dyDescent="0.25">
      <c r="A102" s="276">
        <v>94</v>
      </c>
      <c r="B102" s="301" t="s">
        <v>13</v>
      </c>
      <c r="C102" s="36">
        <f t="shared" si="44"/>
        <v>1273</v>
      </c>
      <c r="D102" s="31"/>
      <c r="E102" s="31"/>
      <c r="F102" s="31"/>
      <c r="G102" s="31"/>
      <c r="H102" s="31">
        <v>1273</v>
      </c>
      <c r="I102" s="31"/>
      <c r="J102" s="31"/>
      <c r="K102" s="94"/>
      <c r="L102" s="94"/>
      <c r="M102" s="94"/>
      <c r="N102" s="94"/>
      <c r="O102" s="48"/>
    </row>
    <row r="103" spans="1:15" ht="45" x14ac:dyDescent="0.25">
      <c r="A103" s="276">
        <v>95</v>
      </c>
      <c r="B103" s="301" t="s">
        <v>97</v>
      </c>
      <c r="C103" s="41">
        <f t="shared" si="44"/>
        <v>505</v>
      </c>
      <c r="D103" s="31"/>
      <c r="E103" s="31"/>
      <c r="F103" s="31"/>
      <c r="G103" s="31"/>
      <c r="H103" s="31">
        <v>480</v>
      </c>
      <c r="I103" s="31"/>
      <c r="J103" s="31">
        <v>25</v>
      </c>
      <c r="K103" s="94"/>
      <c r="L103" s="94"/>
      <c r="M103" s="94"/>
      <c r="N103" s="94"/>
      <c r="O103" s="48" t="s">
        <v>181</v>
      </c>
    </row>
    <row r="104" spans="1:15" x14ac:dyDescent="0.25">
      <c r="A104" s="276">
        <v>96</v>
      </c>
      <c r="B104" s="301" t="s">
        <v>12</v>
      </c>
      <c r="C104" s="36"/>
      <c r="D104" s="31"/>
      <c r="E104" s="31"/>
      <c r="F104" s="31"/>
      <c r="G104" s="31"/>
      <c r="H104" s="31"/>
      <c r="I104" s="31"/>
      <c r="J104" s="31"/>
      <c r="K104" s="94"/>
      <c r="L104" s="94"/>
      <c r="M104" s="94"/>
      <c r="N104" s="94"/>
      <c r="O104" s="48"/>
    </row>
    <row r="105" spans="1:15" x14ac:dyDescent="0.25">
      <c r="A105" s="276">
        <v>97</v>
      </c>
      <c r="B105" s="301" t="s">
        <v>13</v>
      </c>
      <c r="C105" s="36">
        <f t="shared" si="44"/>
        <v>505</v>
      </c>
      <c r="D105" s="31"/>
      <c r="E105" s="31"/>
      <c r="F105" s="31"/>
      <c r="G105" s="31"/>
      <c r="H105" s="31">
        <v>480</v>
      </c>
      <c r="I105" s="31"/>
      <c r="J105" s="31">
        <v>25</v>
      </c>
      <c r="K105" s="94"/>
      <c r="L105" s="94"/>
      <c r="M105" s="94"/>
      <c r="N105" s="94"/>
      <c r="O105" s="48"/>
    </row>
    <row r="106" spans="1:15" ht="105" x14ac:dyDescent="0.25">
      <c r="A106" s="276">
        <v>98</v>
      </c>
      <c r="B106" s="296" t="s">
        <v>198</v>
      </c>
      <c r="C106" s="41">
        <f t="shared" si="44"/>
        <v>9137.6630000000005</v>
      </c>
      <c r="D106" s="86"/>
      <c r="E106" s="86"/>
      <c r="F106" s="86"/>
      <c r="G106" s="86"/>
      <c r="H106" s="86"/>
      <c r="I106" s="43">
        <v>4137.6629999999996</v>
      </c>
      <c r="J106" s="91">
        <v>5000</v>
      </c>
      <c r="K106" s="46"/>
      <c r="L106" s="46"/>
      <c r="M106" s="46"/>
      <c r="N106" s="46"/>
      <c r="O106" s="48" t="s">
        <v>211</v>
      </c>
    </row>
    <row r="107" spans="1:15" ht="15" customHeight="1" x14ac:dyDescent="0.25">
      <c r="A107" s="276">
        <v>99</v>
      </c>
      <c r="B107" s="301" t="s">
        <v>13</v>
      </c>
      <c r="C107" s="41">
        <f t="shared" ref="C107" si="53">SUM(D107:N107)</f>
        <v>9137.6630000000005</v>
      </c>
      <c r="D107" s="86"/>
      <c r="E107" s="86"/>
      <c r="F107" s="86"/>
      <c r="G107" s="86"/>
      <c r="H107" s="86"/>
      <c r="I107" s="87">
        <v>4137.6629999999996</v>
      </c>
      <c r="J107" s="90">
        <v>5000</v>
      </c>
      <c r="K107" s="46"/>
      <c r="L107" s="46"/>
      <c r="M107" s="46"/>
      <c r="N107" s="46"/>
      <c r="O107" s="48"/>
    </row>
    <row r="108" spans="1:15" ht="30" x14ac:dyDescent="0.25">
      <c r="A108" s="276">
        <v>100</v>
      </c>
      <c r="B108" s="295" t="s">
        <v>200</v>
      </c>
      <c r="C108" s="36">
        <v>1457.24</v>
      </c>
      <c r="D108" s="34"/>
      <c r="E108" s="34"/>
      <c r="F108" s="34"/>
      <c r="G108" s="34"/>
      <c r="H108" s="34"/>
      <c r="I108" s="27">
        <v>2262.837</v>
      </c>
      <c r="J108" s="91">
        <v>5876</v>
      </c>
      <c r="K108" s="89">
        <v>0</v>
      </c>
      <c r="L108" s="89">
        <v>0</v>
      </c>
      <c r="M108" s="89">
        <v>0</v>
      </c>
      <c r="N108" s="46"/>
      <c r="O108" s="48" t="s">
        <v>211</v>
      </c>
    </row>
    <row r="109" spans="1:15" x14ac:dyDescent="0.25">
      <c r="A109" s="276">
        <v>101</v>
      </c>
      <c r="B109" s="301" t="s">
        <v>13</v>
      </c>
      <c r="C109" s="36">
        <v>1457.24</v>
      </c>
      <c r="D109" s="34"/>
      <c r="E109" s="34"/>
      <c r="F109" s="34"/>
      <c r="G109" s="34"/>
      <c r="H109" s="34"/>
      <c r="I109" s="88">
        <v>2262.837</v>
      </c>
      <c r="J109" s="91">
        <v>5876</v>
      </c>
      <c r="K109" s="89">
        <v>0</v>
      </c>
      <c r="L109" s="89">
        <v>0</v>
      </c>
      <c r="M109" s="89">
        <v>0</v>
      </c>
      <c r="N109" s="46"/>
      <c r="O109" s="48"/>
    </row>
    <row r="110" spans="1:15" ht="91.5" customHeight="1" x14ac:dyDescent="0.25">
      <c r="A110" s="276">
        <v>102</v>
      </c>
      <c r="B110" s="306" t="s">
        <v>209</v>
      </c>
      <c r="C110" s="90">
        <v>591</v>
      </c>
      <c r="D110" s="34"/>
      <c r="E110" s="34"/>
      <c r="F110" s="34"/>
      <c r="G110" s="34"/>
      <c r="H110" s="34"/>
      <c r="I110" s="90">
        <v>591</v>
      </c>
      <c r="J110" s="34"/>
      <c r="K110" s="46"/>
      <c r="L110" s="46"/>
      <c r="M110" s="46"/>
      <c r="N110" s="46"/>
      <c r="O110" s="48" t="s">
        <v>211</v>
      </c>
    </row>
    <row r="111" spans="1:15" ht="21" customHeight="1" x14ac:dyDescent="0.25">
      <c r="A111" s="276">
        <v>103</v>
      </c>
      <c r="B111" s="307" t="s">
        <v>12</v>
      </c>
      <c r="C111" s="90">
        <v>591</v>
      </c>
      <c r="D111" s="34"/>
      <c r="E111" s="34"/>
      <c r="F111" s="34"/>
      <c r="G111" s="34"/>
      <c r="H111" s="34"/>
      <c r="I111" s="90">
        <v>591</v>
      </c>
      <c r="J111" s="34"/>
      <c r="K111" s="46"/>
      <c r="L111" s="46"/>
      <c r="M111" s="46"/>
      <c r="N111" s="46"/>
      <c r="O111" s="48"/>
    </row>
    <row r="112" spans="1:15" ht="78" customHeight="1" x14ac:dyDescent="0.25">
      <c r="A112" s="276">
        <v>104</v>
      </c>
      <c r="B112" s="296" t="s">
        <v>225</v>
      </c>
      <c r="C112" s="91">
        <f t="shared" si="44"/>
        <v>1370</v>
      </c>
      <c r="D112" s="90"/>
      <c r="E112" s="90"/>
      <c r="F112" s="90"/>
      <c r="G112" s="90"/>
      <c r="H112" s="90"/>
      <c r="I112" s="90"/>
      <c r="J112" s="90"/>
      <c r="K112" s="108">
        <v>1370</v>
      </c>
      <c r="L112" s="46"/>
      <c r="M112" s="46"/>
      <c r="N112" s="46"/>
      <c r="O112" s="48" t="s">
        <v>227</v>
      </c>
    </row>
    <row r="113" spans="1:15" ht="24" customHeight="1" x14ac:dyDescent="0.25">
      <c r="A113" s="276" t="s">
        <v>226</v>
      </c>
      <c r="B113" s="296" t="s">
        <v>13</v>
      </c>
      <c r="C113" s="91">
        <v>1370</v>
      </c>
      <c r="D113" s="90"/>
      <c r="E113" s="90"/>
      <c r="F113" s="90"/>
      <c r="G113" s="90"/>
      <c r="H113" s="90"/>
      <c r="I113" s="90"/>
      <c r="J113" s="90"/>
      <c r="K113" s="108">
        <v>1370</v>
      </c>
      <c r="L113" s="46"/>
      <c r="M113" s="46"/>
      <c r="N113" s="46"/>
      <c r="O113" s="48" t="s">
        <v>229</v>
      </c>
    </row>
    <row r="114" spans="1:15" ht="75" x14ac:dyDescent="0.25">
      <c r="A114" s="276">
        <v>105</v>
      </c>
      <c r="B114" s="295" t="s">
        <v>103</v>
      </c>
      <c r="C114" s="36">
        <f t="shared" si="44"/>
        <v>0</v>
      </c>
      <c r="D114" s="34"/>
      <c r="E114" s="34"/>
      <c r="F114" s="34"/>
      <c r="G114" s="34"/>
      <c r="H114" s="34"/>
      <c r="I114" s="34"/>
      <c r="J114" s="34"/>
      <c r="K114" s="46"/>
      <c r="L114" s="46"/>
      <c r="M114" s="46"/>
      <c r="N114" s="46"/>
      <c r="O114" s="48" t="s">
        <v>182</v>
      </c>
    </row>
    <row r="115" spans="1:15" ht="150.75" thickBot="1" x14ac:dyDescent="0.3">
      <c r="A115" s="277">
        <v>106</v>
      </c>
      <c r="B115" s="295" t="s">
        <v>105</v>
      </c>
      <c r="C115" s="42">
        <f t="shared" si="44"/>
        <v>0</v>
      </c>
      <c r="D115" s="308"/>
      <c r="E115" s="308"/>
      <c r="F115" s="308"/>
      <c r="G115" s="308"/>
      <c r="H115" s="308"/>
      <c r="I115" s="308"/>
      <c r="J115" s="308"/>
      <c r="K115" s="239"/>
      <c r="L115" s="239"/>
      <c r="M115" s="239"/>
      <c r="N115" s="239"/>
      <c r="O115" s="48" t="s">
        <v>182</v>
      </c>
    </row>
    <row r="116" spans="1:15" ht="15.75" thickBot="1" x14ac:dyDescent="0.3">
      <c r="A116" s="298" t="s">
        <v>20</v>
      </c>
      <c r="B116" s="299"/>
      <c r="C116" s="299"/>
      <c r="D116" s="299"/>
      <c r="E116" s="299"/>
      <c r="F116" s="299"/>
      <c r="G116" s="299"/>
      <c r="H116" s="299"/>
      <c r="I116" s="299"/>
      <c r="J116" s="299"/>
      <c r="K116" s="299"/>
      <c r="L116" s="299"/>
      <c r="M116" s="299"/>
      <c r="N116" s="299"/>
      <c r="O116" s="300"/>
    </row>
    <row r="117" spans="1:15" ht="30" x14ac:dyDescent="0.25">
      <c r="A117" s="275">
        <v>107</v>
      </c>
      <c r="B117" s="309" t="s">
        <v>107</v>
      </c>
      <c r="C117" s="68">
        <f t="shared" si="44"/>
        <v>223108.00784000003</v>
      </c>
      <c r="D117" s="69">
        <f>D118+D119</f>
        <v>6410.6559999999999</v>
      </c>
      <c r="E117" s="69">
        <f t="shared" ref="E117:N117" si="54">E118+E119</f>
        <v>14767.85</v>
      </c>
      <c r="F117" s="69">
        <f t="shared" si="54"/>
        <v>23103.674000000003</v>
      </c>
      <c r="G117" s="69">
        <f t="shared" si="54"/>
        <v>22169.218999999997</v>
      </c>
      <c r="H117" s="69">
        <f t="shared" si="54"/>
        <v>61555.805</v>
      </c>
      <c r="I117" s="69">
        <f t="shared" si="54"/>
        <v>19118.88</v>
      </c>
      <c r="J117" s="69">
        <f t="shared" si="54"/>
        <v>19852.793000000001</v>
      </c>
      <c r="K117" s="127">
        <f t="shared" si="54"/>
        <v>18789.430840000001</v>
      </c>
      <c r="L117" s="69">
        <f t="shared" si="54"/>
        <v>16169.85</v>
      </c>
      <c r="M117" s="69">
        <f t="shared" si="54"/>
        <v>16169.85</v>
      </c>
      <c r="N117" s="69">
        <f t="shared" si="54"/>
        <v>5000</v>
      </c>
      <c r="O117" s="115"/>
    </row>
    <row r="118" spans="1:15" x14ac:dyDescent="0.25">
      <c r="A118" s="276">
        <v>108</v>
      </c>
      <c r="B118" s="310" t="s">
        <v>12</v>
      </c>
      <c r="C118" s="70">
        <f t="shared" si="44"/>
        <v>0</v>
      </c>
      <c r="D118" s="71">
        <f>D122+D133</f>
        <v>0</v>
      </c>
      <c r="E118" s="71">
        <f t="shared" ref="E118:N118" si="55">E122+E133</f>
        <v>0</v>
      </c>
      <c r="F118" s="71">
        <f t="shared" si="55"/>
        <v>0</v>
      </c>
      <c r="G118" s="71">
        <f t="shared" si="55"/>
        <v>0</v>
      </c>
      <c r="H118" s="71">
        <f t="shared" si="55"/>
        <v>0</v>
      </c>
      <c r="I118" s="71">
        <f t="shared" si="55"/>
        <v>0</v>
      </c>
      <c r="J118" s="71">
        <f t="shared" si="55"/>
        <v>0</v>
      </c>
      <c r="K118" s="71">
        <f t="shared" si="55"/>
        <v>0</v>
      </c>
      <c r="L118" s="71">
        <f t="shared" si="55"/>
        <v>0</v>
      </c>
      <c r="M118" s="71">
        <f t="shared" si="55"/>
        <v>0</v>
      </c>
      <c r="N118" s="71">
        <f t="shared" si="55"/>
        <v>0</v>
      </c>
      <c r="O118" s="54"/>
    </row>
    <row r="119" spans="1:15" x14ac:dyDescent="0.25">
      <c r="A119" s="276">
        <v>109</v>
      </c>
      <c r="B119" s="310" t="s">
        <v>13</v>
      </c>
      <c r="C119" s="70">
        <f t="shared" si="44"/>
        <v>223108.00784000003</v>
      </c>
      <c r="D119" s="71">
        <f>D123+D134</f>
        <v>6410.6559999999999</v>
      </c>
      <c r="E119" s="71">
        <f t="shared" ref="E119:N119" si="56">E123+E134</f>
        <v>14767.85</v>
      </c>
      <c r="F119" s="71">
        <f t="shared" si="56"/>
        <v>23103.674000000003</v>
      </c>
      <c r="G119" s="71">
        <f t="shared" si="56"/>
        <v>22169.218999999997</v>
      </c>
      <c r="H119" s="71">
        <f>H123+H130+H134</f>
        <v>61555.805</v>
      </c>
      <c r="I119" s="71">
        <v>19118.88</v>
      </c>
      <c r="J119" s="71">
        <f t="shared" si="56"/>
        <v>19852.793000000001</v>
      </c>
      <c r="K119" s="126">
        <f t="shared" si="56"/>
        <v>18789.430840000001</v>
      </c>
      <c r="L119" s="71">
        <f t="shared" si="56"/>
        <v>16169.85</v>
      </c>
      <c r="M119" s="71">
        <f t="shared" si="56"/>
        <v>16169.85</v>
      </c>
      <c r="N119" s="71">
        <f t="shared" si="56"/>
        <v>5000</v>
      </c>
      <c r="O119" s="54"/>
    </row>
    <row r="120" spans="1:15" ht="28.5" customHeight="1" thickBot="1" x14ac:dyDescent="0.3">
      <c r="A120" s="282">
        <v>110</v>
      </c>
      <c r="B120" s="311" t="s">
        <v>21</v>
      </c>
      <c r="C120" s="72">
        <f t="shared" si="44"/>
        <v>204275.29884</v>
      </c>
      <c r="D120" s="101">
        <f>D124+D135</f>
        <v>4856.2560000000003</v>
      </c>
      <c r="E120" s="101">
        <f t="shared" ref="E120:N120" si="57">E124+E135</f>
        <v>12171.8</v>
      </c>
      <c r="F120" s="101">
        <f t="shared" si="57"/>
        <v>19245.204000000002</v>
      </c>
      <c r="G120" s="101">
        <f t="shared" si="57"/>
        <v>17308.73</v>
      </c>
      <c r="H120" s="101">
        <f>H124+H131+H135</f>
        <v>55592.504999999997</v>
      </c>
      <c r="I120" s="101">
        <v>19118.88</v>
      </c>
      <c r="J120" s="101">
        <f t="shared" si="57"/>
        <v>19852.793000000001</v>
      </c>
      <c r="K120" s="101">
        <f t="shared" si="57"/>
        <v>18789.430840000001</v>
      </c>
      <c r="L120" s="101">
        <f t="shared" si="57"/>
        <v>16169.85</v>
      </c>
      <c r="M120" s="101">
        <f t="shared" si="57"/>
        <v>16169.85</v>
      </c>
      <c r="N120" s="101">
        <f t="shared" si="57"/>
        <v>5000</v>
      </c>
      <c r="O120" s="116"/>
    </row>
    <row r="121" spans="1:15" x14ac:dyDescent="0.25">
      <c r="A121" s="275">
        <v>111</v>
      </c>
      <c r="B121" s="309" t="s">
        <v>160</v>
      </c>
      <c r="C121" s="123">
        <f t="shared" si="44"/>
        <v>21897.837</v>
      </c>
      <c r="D121" s="35">
        <f>D122+D123</f>
        <v>993.25599999999997</v>
      </c>
      <c r="E121" s="35">
        <f t="shared" ref="E121:N121" si="58">E122+E123</f>
        <v>993.25599999999997</v>
      </c>
      <c r="F121" s="35">
        <f t="shared" si="58"/>
        <v>0</v>
      </c>
      <c r="G121" s="35">
        <f t="shared" si="58"/>
        <v>0</v>
      </c>
      <c r="H121" s="35">
        <f t="shared" si="58"/>
        <v>14384</v>
      </c>
      <c r="I121" s="35">
        <f t="shared" si="58"/>
        <v>2763.3249999999998</v>
      </c>
      <c r="J121" s="35">
        <f t="shared" si="58"/>
        <v>1764</v>
      </c>
      <c r="K121" s="35">
        <f t="shared" si="58"/>
        <v>1000</v>
      </c>
      <c r="L121" s="35">
        <f t="shared" si="58"/>
        <v>0</v>
      </c>
      <c r="M121" s="35">
        <f t="shared" si="58"/>
        <v>0</v>
      </c>
      <c r="N121" s="35">
        <f t="shared" si="58"/>
        <v>0</v>
      </c>
      <c r="O121" s="51"/>
    </row>
    <row r="122" spans="1:15" x14ac:dyDescent="0.25">
      <c r="A122" s="276">
        <v>112</v>
      </c>
      <c r="B122" s="310" t="s">
        <v>12</v>
      </c>
      <c r="C122" s="36">
        <f t="shared" si="44"/>
        <v>0</v>
      </c>
      <c r="D122" s="27">
        <v>0</v>
      </c>
      <c r="E122" s="27">
        <v>0</v>
      </c>
      <c r="F122" s="27">
        <v>0</v>
      </c>
      <c r="G122" s="27">
        <v>0</v>
      </c>
      <c r="H122" s="31">
        <v>0</v>
      </c>
      <c r="I122" s="28">
        <v>0</v>
      </c>
      <c r="J122" s="28">
        <v>0</v>
      </c>
      <c r="K122" s="46"/>
      <c r="L122" s="46"/>
      <c r="M122" s="46"/>
      <c r="N122" s="46"/>
      <c r="O122" s="48"/>
    </row>
    <row r="123" spans="1:15" x14ac:dyDescent="0.25">
      <c r="A123" s="276">
        <v>113</v>
      </c>
      <c r="B123" s="310" t="s">
        <v>13</v>
      </c>
      <c r="C123" s="36">
        <f t="shared" si="44"/>
        <v>21897.837</v>
      </c>
      <c r="D123" s="27">
        <v>993.25599999999997</v>
      </c>
      <c r="E123" s="27">
        <v>993.25599999999997</v>
      </c>
      <c r="F123" s="27">
        <v>0</v>
      </c>
      <c r="G123" s="27">
        <v>0</v>
      </c>
      <c r="H123" s="31">
        <v>14384</v>
      </c>
      <c r="I123" s="31">
        <v>2763.3249999999998</v>
      </c>
      <c r="J123" s="28">
        <v>1764</v>
      </c>
      <c r="K123" s="46">
        <v>1000</v>
      </c>
      <c r="L123" s="46"/>
      <c r="M123" s="46"/>
      <c r="N123" s="46"/>
      <c r="O123" s="48"/>
    </row>
    <row r="124" spans="1:15" ht="30" x14ac:dyDescent="0.25">
      <c r="A124" s="276">
        <v>114</v>
      </c>
      <c r="B124" s="310" t="s">
        <v>21</v>
      </c>
      <c r="C124" s="36">
        <f t="shared" si="44"/>
        <v>21897.837</v>
      </c>
      <c r="D124" s="27">
        <v>993.25599999999997</v>
      </c>
      <c r="E124" s="27">
        <v>993.25599999999997</v>
      </c>
      <c r="F124" s="27"/>
      <c r="G124" s="27"/>
      <c r="H124" s="31">
        <v>14384</v>
      </c>
      <c r="I124" s="31">
        <v>2763.3249999999998</v>
      </c>
      <c r="J124" s="28">
        <v>1764</v>
      </c>
      <c r="K124" s="46">
        <v>1000</v>
      </c>
      <c r="L124" s="46"/>
      <c r="M124" s="46"/>
      <c r="N124" s="46"/>
      <c r="O124" s="48"/>
    </row>
    <row r="125" spans="1:15" x14ac:dyDescent="0.25">
      <c r="A125" s="97">
        <v>115</v>
      </c>
      <c r="B125" s="310" t="s">
        <v>109</v>
      </c>
      <c r="C125" s="36">
        <f t="shared" si="44"/>
        <v>0</v>
      </c>
      <c r="D125" s="46"/>
      <c r="E125" s="46"/>
      <c r="F125" s="46"/>
      <c r="G125" s="46"/>
      <c r="H125" s="46"/>
      <c r="I125" s="240"/>
      <c r="J125" s="240"/>
      <c r="K125" s="46"/>
      <c r="L125" s="46"/>
      <c r="M125" s="46"/>
      <c r="N125" s="46"/>
      <c r="O125" s="48"/>
    </row>
    <row r="126" spans="1:15" ht="105" x14ac:dyDescent="0.25">
      <c r="A126" s="276">
        <v>116</v>
      </c>
      <c r="B126" s="287" t="s">
        <v>110</v>
      </c>
      <c r="C126" s="36">
        <f t="shared" si="44"/>
        <v>20897.837</v>
      </c>
      <c r="D126" s="31">
        <f>D127+D128</f>
        <v>993.25599999999997</v>
      </c>
      <c r="E126" s="31">
        <f t="shared" ref="E126:N126" si="59">E127+E128</f>
        <v>993.25599999999997</v>
      </c>
      <c r="F126" s="31">
        <f t="shared" si="59"/>
        <v>0</v>
      </c>
      <c r="G126" s="31">
        <f t="shared" si="59"/>
        <v>0</v>
      </c>
      <c r="H126" s="31">
        <f t="shared" si="59"/>
        <v>14384</v>
      </c>
      <c r="I126" s="31">
        <v>2763.3249999999998</v>
      </c>
      <c r="J126" s="31">
        <f t="shared" si="59"/>
        <v>1764</v>
      </c>
      <c r="K126" s="31">
        <f t="shared" si="59"/>
        <v>0</v>
      </c>
      <c r="L126" s="31">
        <f t="shared" si="59"/>
        <v>0</v>
      </c>
      <c r="M126" s="31">
        <f t="shared" si="59"/>
        <v>0</v>
      </c>
      <c r="N126" s="31">
        <f t="shared" si="59"/>
        <v>0</v>
      </c>
      <c r="O126" s="48" t="s">
        <v>183</v>
      </c>
    </row>
    <row r="127" spans="1:15" x14ac:dyDescent="0.25">
      <c r="A127" s="276">
        <v>117</v>
      </c>
      <c r="B127" s="301" t="s">
        <v>12</v>
      </c>
      <c r="C127" s="36">
        <f t="shared" si="44"/>
        <v>0</v>
      </c>
      <c r="D127" s="31">
        <v>0</v>
      </c>
      <c r="E127" s="31">
        <v>0</v>
      </c>
      <c r="F127" s="31"/>
      <c r="G127" s="31"/>
      <c r="H127" s="31"/>
      <c r="I127" s="31"/>
      <c r="J127" s="31"/>
      <c r="K127" s="94"/>
      <c r="L127" s="94"/>
      <c r="M127" s="94"/>
      <c r="N127" s="94"/>
      <c r="O127" s="48"/>
    </row>
    <row r="128" spans="1:15" ht="15.75" thickBot="1" x14ac:dyDescent="0.3">
      <c r="A128" s="282">
        <v>118</v>
      </c>
      <c r="B128" s="292" t="s">
        <v>13</v>
      </c>
      <c r="C128" s="42">
        <f t="shared" si="44"/>
        <v>20897.837</v>
      </c>
      <c r="D128" s="32">
        <v>993.25599999999997</v>
      </c>
      <c r="E128" s="32">
        <v>993.25599999999997</v>
      </c>
      <c r="F128" s="32">
        <v>0</v>
      </c>
      <c r="G128" s="32">
        <v>0</v>
      </c>
      <c r="H128" s="32">
        <v>14384</v>
      </c>
      <c r="I128" s="32">
        <v>2763.3249999999998</v>
      </c>
      <c r="J128" s="32">
        <v>1764</v>
      </c>
      <c r="K128" s="66"/>
      <c r="L128" s="66"/>
      <c r="M128" s="66"/>
      <c r="N128" s="66"/>
      <c r="O128" s="49"/>
    </row>
    <row r="129" spans="1:15" x14ac:dyDescent="0.25">
      <c r="A129" s="64">
        <v>119</v>
      </c>
      <c r="B129" s="295" t="s">
        <v>166</v>
      </c>
      <c r="C129" s="36">
        <f>SUM(D129:N129)</f>
        <v>2450</v>
      </c>
      <c r="D129" s="36">
        <f>D130</f>
        <v>0</v>
      </c>
      <c r="E129" s="36">
        <f t="shared" ref="E129:N129" si="60">E130</f>
        <v>0</v>
      </c>
      <c r="F129" s="36">
        <f t="shared" si="60"/>
        <v>0</v>
      </c>
      <c r="G129" s="36">
        <f t="shared" si="60"/>
        <v>0</v>
      </c>
      <c r="H129" s="36">
        <f t="shared" si="60"/>
        <v>2000</v>
      </c>
      <c r="I129" s="36">
        <v>450</v>
      </c>
      <c r="J129" s="36">
        <f t="shared" si="60"/>
        <v>0</v>
      </c>
      <c r="K129" s="36">
        <f t="shared" si="60"/>
        <v>0</v>
      </c>
      <c r="L129" s="36">
        <f t="shared" si="60"/>
        <v>0</v>
      </c>
      <c r="M129" s="36">
        <f t="shared" si="60"/>
        <v>0</v>
      </c>
      <c r="N129" s="36">
        <f t="shared" si="60"/>
        <v>0</v>
      </c>
      <c r="O129" s="57" t="s">
        <v>184</v>
      </c>
    </row>
    <row r="130" spans="1:15" x14ac:dyDescent="0.25">
      <c r="A130" s="64">
        <v>120</v>
      </c>
      <c r="B130" s="301" t="s">
        <v>13</v>
      </c>
      <c r="C130" s="36">
        <f t="shared" ref="C130:C131" si="61">SUM(D130:N130)</f>
        <v>2450</v>
      </c>
      <c r="D130" s="31"/>
      <c r="E130" s="31"/>
      <c r="F130" s="31"/>
      <c r="G130" s="31"/>
      <c r="H130" s="31">
        <v>2000</v>
      </c>
      <c r="I130" s="31">
        <v>450</v>
      </c>
      <c r="J130" s="31"/>
      <c r="K130" s="31"/>
      <c r="L130" s="31"/>
      <c r="M130" s="31"/>
      <c r="N130" s="31"/>
      <c r="O130" s="46"/>
    </row>
    <row r="131" spans="1:15" ht="30" x14ac:dyDescent="0.25">
      <c r="A131" s="64">
        <v>121</v>
      </c>
      <c r="B131" s="295" t="s">
        <v>21</v>
      </c>
      <c r="C131" s="36">
        <f t="shared" si="61"/>
        <v>2450</v>
      </c>
      <c r="D131" s="31"/>
      <c r="E131" s="31"/>
      <c r="F131" s="31"/>
      <c r="G131" s="31"/>
      <c r="H131" s="31">
        <v>2000</v>
      </c>
      <c r="I131" s="31">
        <v>450</v>
      </c>
      <c r="J131" s="31"/>
      <c r="K131" s="31"/>
      <c r="L131" s="31"/>
      <c r="M131" s="31"/>
      <c r="N131" s="31"/>
      <c r="O131" s="241"/>
    </row>
    <row r="132" spans="1:15" x14ac:dyDescent="0.25">
      <c r="A132" s="284">
        <v>122</v>
      </c>
      <c r="B132" s="293" t="s">
        <v>167</v>
      </c>
      <c r="C132" s="39">
        <f>SUM(D132:N132)</f>
        <v>198760.17084000004</v>
      </c>
      <c r="D132" s="33">
        <f>D133+D134</f>
        <v>5417.4</v>
      </c>
      <c r="E132" s="33">
        <f t="shared" ref="E132:N132" si="62">E133+E134</f>
        <v>13774.594000000001</v>
      </c>
      <c r="F132" s="33">
        <f t="shared" si="62"/>
        <v>23103.674000000003</v>
      </c>
      <c r="G132" s="33">
        <f t="shared" si="62"/>
        <v>22169.218999999997</v>
      </c>
      <c r="H132" s="33">
        <f t="shared" si="62"/>
        <v>45171.805</v>
      </c>
      <c r="I132" s="33">
        <f t="shared" si="62"/>
        <v>15905.555</v>
      </c>
      <c r="J132" s="33">
        <f t="shared" si="62"/>
        <v>18088.793000000001</v>
      </c>
      <c r="K132" s="33">
        <f t="shared" si="62"/>
        <v>17789.430840000001</v>
      </c>
      <c r="L132" s="33">
        <f t="shared" si="62"/>
        <v>16169.85</v>
      </c>
      <c r="M132" s="33">
        <f t="shared" si="62"/>
        <v>16169.85</v>
      </c>
      <c r="N132" s="33">
        <f t="shared" si="62"/>
        <v>5000</v>
      </c>
      <c r="O132" s="46"/>
    </row>
    <row r="133" spans="1:15" x14ac:dyDescent="0.25">
      <c r="A133" s="276">
        <v>123</v>
      </c>
      <c r="B133" s="301" t="s">
        <v>12</v>
      </c>
      <c r="C133" s="36">
        <f t="shared" si="44"/>
        <v>0</v>
      </c>
      <c r="D133" s="31">
        <v>0</v>
      </c>
      <c r="E133" s="31">
        <v>0</v>
      </c>
      <c r="F133" s="31">
        <v>0</v>
      </c>
      <c r="G133" s="31">
        <v>0</v>
      </c>
      <c r="H133" s="31">
        <v>0</v>
      </c>
      <c r="I133" s="31">
        <v>0</v>
      </c>
      <c r="J133" s="31">
        <v>0</v>
      </c>
      <c r="K133" s="94"/>
      <c r="L133" s="94"/>
      <c r="M133" s="94"/>
      <c r="N133" s="94"/>
      <c r="O133" s="54"/>
    </row>
    <row r="134" spans="1:15" x14ac:dyDescent="0.25">
      <c r="A134" s="276">
        <v>124</v>
      </c>
      <c r="B134" s="301" t="s">
        <v>13</v>
      </c>
      <c r="C134" s="36">
        <f t="shared" si="44"/>
        <v>198760.17084000004</v>
      </c>
      <c r="D134" s="31">
        <f>D130+D137+D139+D141+D144+D148</f>
        <v>5417.4</v>
      </c>
      <c r="E134" s="31">
        <f>E130+E137+E139+E141+E144+E148</f>
        <v>13774.594000000001</v>
      </c>
      <c r="F134" s="31">
        <f>F130+F137+F139+F141+F144+F148</f>
        <v>23103.674000000003</v>
      </c>
      <c r="G134" s="31">
        <f>G130+G137+G139+G141+G144+G148</f>
        <v>22169.218999999997</v>
      </c>
      <c r="H134" s="31">
        <f>H137+H139+H141+H144+H148</f>
        <v>45171.805</v>
      </c>
      <c r="I134" s="31">
        <v>15905.555</v>
      </c>
      <c r="J134" s="31">
        <f t="shared" ref="J134:N134" si="63">J130+J137+J139+J141+J144+J148</f>
        <v>18088.793000000001</v>
      </c>
      <c r="K134" s="31">
        <f t="shared" si="63"/>
        <v>17789.430840000001</v>
      </c>
      <c r="L134" s="31">
        <f t="shared" si="63"/>
        <v>16169.85</v>
      </c>
      <c r="M134" s="31">
        <f t="shared" si="63"/>
        <v>16169.85</v>
      </c>
      <c r="N134" s="31">
        <f t="shared" si="63"/>
        <v>5000</v>
      </c>
      <c r="O134" s="54"/>
    </row>
    <row r="135" spans="1:15" ht="30" x14ac:dyDescent="0.25">
      <c r="A135" s="64">
        <v>125</v>
      </c>
      <c r="B135" s="295" t="s">
        <v>21</v>
      </c>
      <c r="C135" s="36">
        <f t="shared" si="44"/>
        <v>179927.46184</v>
      </c>
      <c r="D135" s="31">
        <f>D142+D145+D149</f>
        <v>3863</v>
      </c>
      <c r="E135" s="31">
        <f t="shared" ref="E135:N135" si="64">E142+E145+E149</f>
        <v>11178.544</v>
      </c>
      <c r="F135" s="31">
        <f t="shared" si="64"/>
        <v>19245.204000000002</v>
      </c>
      <c r="G135" s="31">
        <f t="shared" si="64"/>
        <v>17308.73</v>
      </c>
      <c r="H135" s="31">
        <f t="shared" si="64"/>
        <v>39208.504999999997</v>
      </c>
      <c r="I135" s="31">
        <f t="shared" si="64"/>
        <v>15905.555</v>
      </c>
      <c r="J135" s="31">
        <f t="shared" si="64"/>
        <v>18088.793000000001</v>
      </c>
      <c r="K135" s="31">
        <f t="shared" si="64"/>
        <v>17789.430840000001</v>
      </c>
      <c r="L135" s="31">
        <f t="shared" si="64"/>
        <v>16169.85</v>
      </c>
      <c r="M135" s="31">
        <f t="shared" si="64"/>
        <v>16169.85</v>
      </c>
      <c r="N135" s="31">
        <f t="shared" si="64"/>
        <v>5000</v>
      </c>
      <c r="O135" s="46"/>
    </row>
    <row r="136" spans="1:15" ht="60" x14ac:dyDescent="0.25">
      <c r="A136" s="64">
        <v>126</v>
      </c>
      <c r="B136" s="295" t="s">
        <v>112</v>
      </c>
      <c r="C136" s="36">
        <f t="shared" si="44"/>
        <v>18343.409</v>
      </c>
      <c r="D136" s="27">
        <v>1554.4</v>
      </c>
      <c r="E136" s="27">
        <v>2596.0500000000002</v>
      </c>
      <c r="F136" s="27">
        <v>3858.47</v>
      </c>
      <c r="G136" s="27">
        <v>4860.4889999999996</v>
      </c>
      <c r="H136" s="31">
        <v>5474</v>
      </c>
      <c r="I136" s="28">
        <v>0</v>
      </c>
      <c r="J136" s="28">
        <v>0</v>
      </c>
      <c r="K136" s="46">
        <v>0</v>
      </c>
      <c r="L136" s="46">
        <v>0</v>
      </c>
      <c r="M136" s="46">
        <v>0</v>
      </c>
      <c r="N136" s="46">
        <v>0</v>
      </c>
      <c r="O136" s="58" t="s">
        <v>113</v>
      </c>
    </row>
    <row r="137" spans="1:15" x14ac:dyDescent="0.25">
      <c r="A137" s="276">
        <v>127</v>
      </c>
      <c r="B137" s="301" t="s">
        <v>13</v>
      </c>
      <c r="C137" s="36">
        <f t="shared" si="44"/>
        <v>18343.409</v>
      </c>
      <c r="D137" s="27">
        <v>1554.4</v>
      </c>
      <c r="E137" s="27">
        <v>2596.0500000000002</v>
      </c>
      <c r="F137" s="27">
        <v>3858.47</v>
      </c>
      <c r="G137" s="27">
        <v>4860.4889999999996</v>
      </c>
      <c r="H137" s="31">
        <v>5474</v>
      </c>
      <c r="I137" s="28">
        <v>0</v>
      </c>
      <c r="J137" s="28">
        <v>0</v>
      </c>
      <c r="K137" s="46">
        <v>0</v>
      </c>
      <c r="L137" s="46">
        <v>0</v>
      </c>
      <c r="M137" s="46">
        <v>0</v>
      </c>
      <c r="N137" s="46">
        <v>0</v>
      </c>
      <c r="O137" s="48"/>
    </row>
    <row r="138" spans="1:15" ht="30" x14ac:dyDescent="0.25">
      <c r="A138" s="276">
        <v>128</v>
      </c>
      <c r="B138" s="295" t="s">
        <v>114</v>
      </c>
      <c r="C138" s="36">
        <f t="shared" si="44"/>
        <v>489.3</v>
      </c>
      <c r="D138" s="27">
        <v>0</v>
      </c>
      <c r="E138" s="27">
        <v>0</v>
      </c>
      <c r="F138" s="27">
        <v>0</v>
      </c>
      <c r="G138" s="27">
        <v>0</v>
      </c>
      <c r="H138" s="31">
        <v>489.3</v>
      </c>
      <c r="I138" s="28">
        <v>0</v>
      </c>
      <c r="J138" s="28">
        <v>0</v>
      </c>
      <c r="K138" s="46">
        <v>0</v>
      </c>
      <c r="L138" s="46">
        <v>0</v>
      </c>
      <c r="M138" s="46">
        <v>0</v>
      </c>
      <c r="N138" s="46">
        <v>0</v>
      </c>
      <c r="O138" s="48" t="s">
        <v>113</v>
      </c>
    </row>
    <row r="139" spans="1:15" x14ac:dyDescent="0.25">
      <c r="A139" s="276">
        <v>129</v>
      </c>
      <c r="B139" s="301" t="s">
        <v>13</v>
      </c>
      <c r="C139" s="36">
        <f t="shared" si="44"/>
        <v>489.3</v>
      </c>
      <c r="D139" s="27">
        <v>0</v>
      </c>
      <c r="E139" s="27">
        <v>0</v>
      </c>
      <c r="F139" s="27">
        <v>0</v>
      </c>
      <c r="G139" s="27">
        <v>0</v>
      </c>
      <c r="H139" s="31">
        <v>489.3</v>
      </c>
      <c r="I139" s="28">
        <v>0</v>
      </c>
      <c r="J139" s="28">
        <v>0</v>
      </c>
      <c r="K139" s="46">
        <v>0</v>
      </c>
      <c r="L139" s="46">
        <v>0</v>
      </c>
      <c r="M139" s="46">
        <v>0</v>
      </c>
      <c r="N139" s="46">
        <v>0</v>
      </c>
      <c r="O139" s="48"/>
    </row>
    <row r="140" spans="1:15" ht="45" x14ac:dyDescent="0.25">
      <c r="A140" s="276">
        <v>130</v>
      </c>
      <c r="B140" s="295" t="s">
        <v>115</v>
      </c>
      <c r="C140" s="36">
        <f t="shared" si="44"/>
        <v>40455.535000000003</v>
      </c>
      <c r="D140" s="31">
        <v>100</v>
      </c>
      <c r="E140" s="31">
        <v>150</v>
      </c>
      <c r="F140" s="31">
        <v>200</v>
      </c>
      <c r="G140" s="31">
        <v>250</v>
      </c>
      <c r="H140" s="31">
        <v>200.6</v>
      </c>
      <c r="I140" s="28">
        <v>200</v>
      </c>
      <c r="J140" s="31">
        <v>1015.235</v>
      </c>
      <c r="K140" s="28">
        <v>1000</v>
      </c>
      <c r="L140" s="28">
        <v>16169.85</v>
      </c>
      <c r="M140" s="28">
        <v>16169.85</v>
      </c>
      <c r="N140" s="28">
        <v>5000</v>
      </c>
      <c r="O140" s="59" t="s">
        <v>185</v>
      </c>
    </row>
    <row r="141" spans="1:15" x14ac:dyDescent="0.25">
      <c r="A141" s="276">
        <v>131</v>
      </c>
      <c r="B141" s="301" t="s">
        <v>13</v>
      </c>
      <c r="C141" s="41">
        <f t="shared" si="44"/>
        <v>40455.535000000003</v>
      </c>
      <c r="D141" s="31">
        <v>100</v>
      </c>
      <c r="E141" s="31">
        <v>150</v>
      </c>
      <c r="F141" s="31">
        <v>200</v>
      </c>
      <c r="G141" s="31">
        <v>250</v>
      </c>
      <c r="H141" s="31">
        <v>200.6</v>
      </c>
      <c r="I141" s="28">
        <v>200</v>
      </c>
      <c r="J141" s="31">
        <v>1015.235</v>
      </c>
      <c r="K141" s="28">
        <v>1000</v>
      </c>
      <c r="L141" s="28">
        <v>16169.85</v>
      </c>
      <c r="M141" s="28">
        <v>16169.85</v>
      </c>
      <c r="N141" s="28">
        <v>5000</v>
      </c>
      <c r="O141" s="48"/>
    </row>
    <row r="142" spans="1:15" ht="30" x14ac:dyDescent="0.25">
      <c r="A142" s="276">
        <v>132</v>
      </c>
      <c r="B142" s="295" t="s">
        <v>21</v>
      </c>
      <c r="C142" s="36">
        <f t="shared" si="44"/>
        <v>40455.535000000003</v>
      </c>
      <c r="D142" s="31">
        <v>100</v>
      </c>
      <c r="E142" s="31">
        <v>150</v>
      </c>
      <c r="F142" s="31">
        <v>200</v>
      </c>
      <c r="G142" s="31">
        <v>250</v>
      </c>
      <c r="H142" s="31">
        <v>200.6</v>
      </c>
      <c r="I142" s="28">
        <v>200</v>
      </c>
      <c r="J142" s="31">
        <v>1015.235</v>
      </c>
      <c r="K142" s="28">
        <v>1000</v>
      </c>
      <c r="L142" s="28">
        <v>16169.85</v>
      </c>
      <c r="M142" s="28">
        <v>16169.85</v>
      </c>
      <c r="N142" s="28">
        <v>5000</v>
      </c>
      <c r="O142" s="48"/>
    </row>
    <row r="143" spans="1:15" ht="45" x14ac:dyDescent="0.25">
      <c r="A143" s="276">
        <v>133</v>
      </c>
      <c r="B143" s="295" t="s">
        <v>118</v>
      </c>
      <c r="C143" s="36">
        <f t="shared" si="44"/>
        <v>4872.7628400000003</v>
      </c>
      <c r="D143" s="31">
        <v>0</v>
      </c>
      <c r="E143" s="31">
        <v>100</v>
      </c>
      <c r="F143" s="31">
        <v>0</v>
      </c>
      <c r="G143" s="31">
        <v>1730.5550000000001</v>
      </c>
      <c r="H143" s="27"/>
      <c r="I143" s="28"/>
      <c r="J143" s="28"/>
      <c r="K143" s="46">
        <v>3042.20784</v>
      </c>
      <c r="L143" s="46"/>
      <c r="M143" s="46"/>
      <c r="N143" s="46"/>
      <c r="O143" s="59" t="s">
        <v>185</v>
      </c>
    </row>
    <row r="144" spans="1:15" x14ac:dyDescent="0.25">
      <c r="A144" s="276">
        <v>134</v>
      </c>
      <c r="B144" s="301" t="s">
        <v>13</v>
      </c>
      <c r="C144" s="36">
        <f t="shared" si="44"/>
        <v>4872.7628400000003</v>
      </c>
      <c r="D144" s="31">
        <v>0</v>
      </c>
      <c r="E144" s="31">
        <v>100</v>
      </c>
      <c r="F144" s="31">
        <v>0</v>
      </c>
      <c r="G144" s="31">
        <v>1730.5550000000001</v>
      </c>
      <c r="H144" s="27"/>
      <c r="I144" s="28"/>
      <c r="J144" s="28"/>
      <c r="K144" s="46">
        <v>3042.20784</v>
      </c>
      <c r="L144" s="46"/>
      <c r="M144" s="46"/>
      <c r="N144" s="46"/>
      <c r="O144" s="54"/>
    </row>
    <row r="145" spans="1:15" ht="30" x14ac:dyDescent="0.25">
      <c r="A145" s="276">
        <v>135</v>
      </c>
      <c r="B145" s="295" t="s">
        <v>21</v>
      </c>
      <c r="C145" s="36">
        <f t="shared" si="44"/>
        <v>4872.7628400000003</v>
      </c>
      <c r="D145" s="31">
        <v>0</v>
      </c>
      <c r="E145" s="31">
        <v>100</v>
      </c>
      <c r="F145" s="31">
        <v>0</v>
      </c>
      <c r="G145" s="31">
        <v>1730.5550000000001</v>
      </c>
      <c r="H145" s="27"/>
      <c r="I145" s="28"/>
      <c r="J145" s="28"/>
      <c r="K145" s="46">
        <v>3042.20784</v>
      </c>
      <c r="L145" s="46"/>
      <c r="M145" s="46"/>
      <c r="N145" s="46"/>
      <c r="O145" s="54"/>
    </row>
    <row r="146" spans="1:15" ht="90" x14ac:dyDescent="0.25">
      <c r="A146" s="276">
        <v>136</v>
      </c>
      <c r="B146" s="295" t="s">
        <v>119</v>
      </c>
      <c r="C146" s="36">
        <f>SUM(D146:N146)</f>
        <v>134599.16400000002</v>
      </c>
      <c r="D146" s="31">
        <f>D147+D148</f>
        <v>3763</v>
      </c>
      <c r="E146" s="31">
        <f t="shared" ref="E146:N146" si="65">E147+E148</f>
        <v>10928.544</v>
      </c>
      <c r="F146" s="31">
        <f t="shared" si="65"/>
        <v>19045.204000000002</v>
      </c>
      <c r="G146" s="31">
        <f t="shared" si="65"/>
        <v>15328.174999999999</v>
      </c>
      <c r="H146" s="31">
        <f t="shared" si="65"/>
        <v>39007.904999999999</v>
      </c>
      <c r="I146" s="31">
        <f t="shared" si="65"/>
        <v>15705.555</v>
      </c>
      <c r="J146" s="31">
        <v>17073.558000000001</v>
      </c>
      <c r="K146" s="31">
        <f t="shared" si="65"/>
        <v>13747.223</v>
      </c>
      <c r="L146" s="31">
        <f t="shared" si="65"/>
        <v>0</v>
      </c>
      <c r="M146" s="31">
        <f t="shared" si="65"/>
        <v>0</v>
      </c>
      <c r="N146" s="31">
        <f t="shared" si="65"/>
        <v>0</v>
      </c>
      <c r="O146" s="59" t="s">
        <v>185</v>
      </c>
    </row>
    <row r="147" spans="1:15" x14ac:dyDescent="0.25">
      <c r="A147" s="276">
        <v>137</v>
      </c>
      <c r="B147" s="301" t="s">
        <v>12</v>
      </c>
      <c r="C147" s="36">
        <f t="shared" si="44"/>
        <v>0</v>
      </c>
      <c r="D147" s="31"/>
      <c r="E147" s="31"/>
      <c r="F147" s="31"/>
      <c r="G147" s="31"/>
      <c r="H147" s="27"/>
      <c r="I147" s="28"/>
      <c r="J147" s="28"/>
      <c r="K147" s="46"/>
      <c r="L147" s="46"/>
      <c r="M147" s="46"/>
      <c r="N147" s="46"/>
      <c r="O147" s="48"/>
    </row>
    <row r="148" spans="1:15" x14ac:dyDescent="0.25">
      <c r="A148" s="276">
        <v>138</v>
      </c>
      <c r="B148" s="301" t="s">
        <v>13</v>
      </c>
      <c r="C148" s="36">
        <f t="shared" ref="C148:C149" si="66">SUM(D148:N148)</f>
        <v>134599.16400000002</v>
      </c>
      <c r="D148" s="31">
        <v>3763</v>
      </c>
      <c r="E148" s="31">
        <v>10928.544</v>
      </c>
      <c r="F148" s="36">
        <v>19045.204000000002</v>
      </c>
      <c r="G148" s="31">
        <v>15328.174999999999</v>
      </c>
      <c r="H148" s="27">
        <v>39007.904999999999</v>
      </c>
      <c r="I148" s="31">
        <v>15705.555</v>
      </c>
      <c r="J148" s="31">
        <v>17073.558000000001</v>
      </c>
      <c r="K148" s="46">
        <v>13747.223</v>
      </c>
      <c r="L148" s="46"/>
      <c r="M148" s="46"/>
      <c r="N148" s="46"/>
      <c r="O148" s="48"/>
    </row>
    <row r="149" spans="1:15" ht="30.75" thickBot="1" x14ac:dyDescent="0.3">
      <c r="A149" s="277">
        <v>139</v>
      </c>
      <c r="B149" s="297" t="s">
        <v>21</v>
      </c>
      <c r="C149" s="42">
        <f t="shared" si="66"/>
        <v>134599.16400000002</v>
      </c>
      <c r="D149" s="32">
        <v>3763</v>
      </c>
      <c r="E149" s="32">
        <v>10928.544</v>
      </c>
      <c r="F149" s="37">
        <v>19045.204000000002</v>
      </c>
      <c r="G149" s="32">
        <v>15328.174999999999</v>
      </c>
      <c r="H149" s="30">
        <v>39007.904999999999</v>
      </c>
      <c r="I149" s="32">
        <v>15705.555</v>
      </c>
      <c r="J149" s="32">
        <v>17073.558000000001</v>
      </c>
      <c r="K149" s="99">
        <v>13747.223</v>
      </c>
      <c r="L149" s="239"/>
      <c r="M149" s="239"/>
      <c r="N149" s="239"/>
      <c r="O149" s="49"/>
    </row>
    <row r="150" spans="1:15" ht="15.75" thickBot="1" x14ac:dyDescent="0.3">
      <c r="A150" s="298" t="s">
        <v>207</v>
      </c>
      <c r="B150" s="299"/>
      <c r="C150" s="299"/>
      <c r="D150" s="299"/>
      <c r="E150" s="299"/>
      <c r="F150" s="299"/>
      <c r="G150" s="299"/>
      <c r="H150" s="299"/>
      <c r="I150" s="299"/>
      <c r="J150" s="299"/>
      <c r="K150" s="299"/>
      <c r="L150" s="299"/>
      <c r="M150" s="299"/>
      <c r="N150" s="299"/>
      <c r="O150" s="300"/>
    </row>
    <row r="151" spans="1:15" ht="30" x14ac:dyDescent="0.25">
      <c r="A151" s="275">
        <v>140</v>
      </c>
      <c r="B151" s="291" t="s">
        <v>121</v>
      </c>
      <c r="C151" s="68">
        <f t="shared" ref="C151:C220" si="67">SUM(D151:N151)</f>
        <v>32599.7</v>
      </c>
      <c r="D151" s="69">
        <f>D152+D153+D154</f>
        <v>8332.5</v>
      </c>
      <c r="E151" s="69">
        <f t="shared" ref="E151:N151" si="68">E152+E153+E154</f>
        <v>3962.7</v>
      </c>
      <c r="F151" s="69">
        <f t="shared" si="68"/>
        <v>3138.3</v>
      </c>
      <c r="G151" s="69">
        <f t="shared" si="68"/>
        <v>3221.3</v>
      </c>
      <c r="H151" s="69">
        <f t="shared" si="68"/>
        <v>3709.2999999999997</v>
      </c>
      <c r="I151" s="69">
        <f t="shared" si="68"/>
        <v>2675.4</v>
      </c>
      <c r="J151" s="69">
        <f t="shared" si="68"/>
        <v>2736.4</v>
      </c>
      <c r="K151" s="69">
        <f t="shared" si="68"/>
        <v>2736.3</v>
      </c>
      <c r="L151" s="69">
        <f t="shared" si="68"/>
        <v>729.6</v>
      </c>
      <c r="M151" s="69">
        <f t="shared" si="68"/>
        <v>957.9</v>
      </c>
      <c r="N151" s="69">
        <f t="shared" si="68"/>
        <v>400</v>
      </c>
      <c r="O151" s="115"/>
    </row>
    <row r="152" spans="1:15" x14ac:dyDescent="0.25">
      <c r="A152" s="276">
        <v>141</v>
      </c>
      <c r="B152" s="301" t="s">
        <v>11</v>
      </c>
      <c r="C152" s="70">
        <f t="shared" si="67"/>
        <v>7946.1689999999999</v>
      </c>
      <c r="D152" s="71">
        <f>D157+D162</f>
        <v>2394.3000000000002</v>
      </c>
      <c r="E152" s="71">
        <f t="shared" ref="E152:N152" si="69">E157+E162</f>
        <v>1020.3</v>
      </c>
      <c r="F152" s="71">
        <f t="shared" si="69"/>
        <v>787.3</v>
      </c>
      <c r="G152" s="71">
        <f t="shared" si="69"/>
        <v>683.3</v>
      </c>
      <c r="H152" s="71">
        <f t="shared" si="69"/>
        <v>677.16899999999998</v>
      </c>
      <c r="I152" s="71">
        <f t="shared" si="69"/>
        <v>701.4</v>
      </c>
      <c r="J152" s="71">
        <f t="shared" si="69"/>
        <v>1053.5</v>
      </c>
      <c r="K152" s="71">
        <f t="shared" si="69"/>
        <v>628.9</v>
      </c>
      <c r="L152" s="71">
        <f t="shared" si="69"/>
        <v>0</v>
      </c>
      <c r="M152" s="71">
        <f t="shared" si="69"/>
        <v>0</v>
      </c>
      <c r="N152" s="71">
        <f t="shared" si="69"/>
        <v>0</v>
      </c>
      <c r="O152" s="54"/>
    </row>
    <row r="153" spans="1:15" x14ac:dyDescent="0.25">
      <c r="A153" s="276">
        <v>142</v>
      </c>
      <c r="B153" s="301" t="s">
        <v>12</v>
      </c>
      <c r="C153" s="70">
        <f t="shared" si="67"/>
        <v>17003.530999999999</v>
      </c>
      <c r="D153" s="71">
        <f>D158+D163</f>
        <v>5088.2000000000007</v>
      </c>
      <c r="E153" s="71">
        <f t="shared" ref="E153:N153" si="70">E158+E163</f>
        <v>2042.3999999999999</v>
      </c>
      <c r="F153" s="71">
        <f t="shared" si="70"/>
        <v>1451</v>
      </c>
      <c r="G153" s="71">
        <f t="shared" si="70"/>
        <v>1838</v>
      </c>
      <c r="H153" s="71">
        <f t="shared" si="70"/>
        <v>2132.1309999999999</v>
      </c>
      <c r="I153" s="71">
        <f t="shared" si="70"/>
        <v>1074</v>
      </c>
      <c r="J153" s="71">
        <f>J158+J163</f>
        <v>782.9</v>
      </c>
      <c r="K153" s="71">
        <f t="shared" si="70"/>
        <v>1707.4</v>
      </c>
      <c r="L153" s="71">
        <f t="shared" si="70"/>
        <v>329.6</v>
      </c>
      <c r="M153" s="71">
        <f t="shared" si="70"/>
        <v>557.9</v>
      </c>
      <c r="N153" s="71">
        <f t="shared" si="70"/>
        <v>0</v>
      </c>
      <c r="O153" s="54"/>
    </row>
    <row r="154" spans="1:15" x14ac:dyDescent="0.25">
      <c r="A154" s="276">
        <v>143</v>
      </c>
      <c r="B154" s="301" t="s">
        <v>13</v>
      </c>
      <c r="C154" s="70">
        <f t="shared" si="67"/>
        <v>7650</v>
      </c>
      <c r="D154" s="71">
        <f>D159+D164</f>
        <v>850</v>
      </c>
      <c r="E154" s="71">
        <f t="shared" ref="E154:N154" si="71">E159+E164</f>
        <v>900</v>
      </c>
      <c r="F154" s="71">
        <f t="shared" si="71"/>
        <v>900</v>
      </c>
      <c r="G154" s="71">
        <f t="shared" si="71"/>
        <v>700</v>
      </c>
      <c r="H154" s="71">
        <f t="shared" si="71"/>
        <v>900</v>
      </c>
      <c r="I154" s="71">
        <f t="shared" si="71"/>
        <v>900</v>
      </c>
      <c r="J154" s="71">
        <f t="shared" si="71"/>
        <v>900</v>
      </c>
      <c r="K154" s="71">
        <f t="shared" si="71"/>
        <v>400</v>
      </c>
      <c r="L154" s="71">
        <f t="shared" si="71"/>
        <v>400</v>
      </c>
      <c r="M154" s="71">
        <f t="shared" si="71"/>
        <v>400</v>
      </c>
      <c r="N154" s="71">
        <f t="shared" si="71"/>
        <v>400</v>
      </c>
      <c r="O154" s="54"/>
    </row>
    <row r="155" spans="1:15" ht="15.75" thickBot="1" x14ac:dyDescent="0.3">
      <c r="A155" s="277">
        <v>144</v>
      </c>
      <c r="B155" s="292" t="s">
        <v>14</v>
      </c>
      <c r="C155" s="72">
        <f t="shared" si="67"/>
        <v>20893.5</v>
      </c>
      <c r="D155" s="73">
        <f>D160+D165</f>
        <v>2936.8</v>
      </c>
      <c r="E155" s="73">
        <f t="shared" ref="E155:J155" si="72">E160+E165</f>
        <v>910.6</v>
      </c>
      <c r="F155" s="73">
        <f t="shared" si="72"/>
        <v>3000</v>
      </c>
      <c r="G155" s="73">
        <f t="shared" si="72"/>
        <v>1380.3</v>
      </c>
      <c r="H155" s="73">
        <f t="shared" si="72"/>
        <v>3185.2</v>
      </c>
      <c r="I155" s="73">
        <f t="shared" si="72"/>
        <v>1146.7</v>
      </c>
      <c r="J155" s="73">
        <f t="shared" si="72"/>
        <v>1172.8</v>
      </c>
      <c r="K155" s="73">
        <v>1161.0999999999999</v>
      </c>
      <c r="L155" s="73">
        <v>2000</v>
      </c>
      <c r="M155" s="73">
        <v>2000</v>
      </c>
      <c r="N155" s="73">
        <v>2000</v>
      </c>
      <c r="O155" s="118"/>
    </row>
    <row r="156" spans="1:15" x14ac:dyDescent="0.25">
      <c r="A156" s="276">
        <v>144</v>
      </c>
      <c r="B156" s="295" t="s">
        <v>161</v>
      </c>
      <c r="C156" s="36">
        <f t="shared" si="67"/>
        <v>0</v>
      </c>
      <c r="D156" s="27">
        <v>0</v>
      </c>
      <c r="E156" s="27">
        <v>0</v>
      </c>
      <c r="F156" s="27">
        <v>0</v>
      </c>
      <c r="G156" s="27">
        <v>0</v>
      </c>
      <c r="H156" s="27">
        <v>0</v>
      </c>
      <c r="I156" s="29">
        <v>0</v>
      </c>
      <c r="J156" s="29">
        <v>0</v>
      </c>
      <c r="K156" s="46"/>
      <c r="L156" s="46"/>
      <c r="M156" s="46"/>
      <c r="N156" s="46"/>
      <c r="O156" s="54"/>
    </row>
    <row r="157" spans="1:15" x14ac:dyDescent="0.25">
      <c r="A157" s="276">
        <v>145</v>
      </c>
      <c r="B157" s="301" t="s">
        <v>11</v>
      </c>
      <c r="C157" s="36">
        <f t="shared" si="67"/>
        <v>0</v>
      </c>
      <c r="D157" s="27">
        <v>0</v>
      </c>
      <c r="E157" s="27">
        <v>0</v>
      </c>
      <c r="F157" s="27">
        <v>0</v>
      </c>
      <c r="G157" s="27">
        <v>0</v>
      </c>
      <c r="H157" s="27">
        <v>0</v>
      </c>
      <c r="I157" s="29">
        <v>0</v>
      </c>
      <c r="J157" s="29">
        <v>0</v>
      </c>
      <c r="K157" s="46"/>
      <c r="L157" s="46"/>
      <c r="M157" s="46"/>
      <c r="N157" s="46"/>
      <c r="O157" s="54"/>
    </row>
    <row r="158" spans="1:15" x14ac:dyDescent="0.25">
      <c r="A158" s="276">
        <v>146</v>
      </c>
      <c r="B158" s="301" t="s">
        <v>12</v>
      </c>
      <c r="C158" s="36">
        <f t="shared" si="67"/>
        <v>0</v>
      </c>
      <c r="D158" s="27">
        <v>0</v>
      </c>
      <c r="E158" s="27">
        <v>0</v>
      </c>
      <c r="F158" s="27">
        <v>0</v>
      </c>
      <c r="G158" s="27">
        <v>0</v>
      </c>
      <c r="H158" s="27">
        <v>0</v>
      </c>
      <c r="I158" s="29">
        <v>0</v>
      </c>
      <c r="J158" s="29">
        <v>0</v>
      </c>
      <c r="K158" s="46"/>
      <c r="L158" s="46"/>
      <c r="M158" s="46"/>
      <c r="N158" s="46"/>
      <c r="O158" s="54"/>
    </row>
    <row r="159" spans="1:15" x14ac:dyDescent="0.25">
      <c r="A159" s="276">
        <v>147</v>
      </c>
      <c r="B159" s="301" t="s">
        <v>13</v>
      </c>
      <c r="C159" s="36">
        <f t="shared" si="67"/>
        <v>0</v>
      </c>
      <c r="D159" s="27">
        <v>0</v>
      </c>
      <c r="E159" s="27">
        <v>0</v>
      </c>
      <c r="F159" s="27">
        <v>0</v>
      </c>
      <c r="G159" s="27">
        <v>0</v>
      </c>
      <c r="H159" s="27">
        <v>0</v>
      </c>
      <c r="I159" s="29">
        <v>0</v>
      </c>
      <c r="J159" s="29">
        <v>0</v>
      </c>
      <c r="K159" s="46"/>
      <c r="L159" s="46"/>
      <c r="M159" s="46"/>
      <c r="N159" s="46"/>
      <c r="O159" s="54"/>
    </row>
    <row r="160" spans="1:15" ht="15.75" thickBot="1" x14ac:dyDescent="0.3">
      <c r="A160" s="282">
        <v>148</v>
      </c>
      <c r="B160" s="302" t="s">
        <v>123</v>
      </c>
      <c r="C160" s="41">
        <f t="shared" si="67"/>
        <v>0</v>
      </c>
      <c r="D160" s="43">
        <v>0</v>
      </c>
      <c r="E160" s="43">
        <v>0</v>
      </c>
      <c r="F160" s="43">
        <v>0</v>
      </c>
      <c r="G160" s="43">
        <v>0</v>
      </c>
      <c r="H160" s="43">
        <v>0</v>
      </c>
      <c r="I160" s="44">
        <v>0</v>
      </c>
      <c r="J160" s="44">
        <v>0</v>
      </c>
      <c r="K160" s="242"/>
      <c r="L160" s="242"/>
      <c r="M160" s="242"/>
      <c r="N160" s="242"/>
      <c r="O160" s="116"/>
    </row>
    <row r="161" spans="1:15" x14ac:dyDescent="0.25">
      <c r="A161" s="275">
        <v>149</v>
      </c>
      <c r="B161" s="291" t="s">
        <v>162</v>
      </c>
      <c r="C161" s="123">
        <f t="shared" si="67"/>
        <v>32599.7</v>
      </c>
      <c r="D161" s="35">
        <f>D162+D163+D164</f>
        <v>8332.5</v>
      </c>
      <c r="E161" s="35">
        <f t="shared" ref="E161:J161" si="73">E162+E163+E164</f>
        <v>3962.7</v>
      </c>
      <c r="F161" s="35">
        <f t="shared" si="73"/>
        <v>3138.3</v>
      </c>
      <c r="G161" s="35">
        <f t="shared" si="73"/>
        <v>3221.3</v>
      </c>
      <c r="H161" s="35">
        <f t="shared" si="73"/>
        <v>3709.2999999999997</v>
      </c>
      <c r="I161" s="35">
        <f t="shared" si="73"/>
        <v>2675.4</v>
      </c>
      <c r="J161" s="35">
        <f t="shared" si="73"/>
        <v>2736.4</v>
      </c>
      <c r="K161" s="35">
        <v>2736.3</v>
      </c>
      <c r="L161" s="35">
        <v>729.6</v>
      </c>
      <c r="M161" s="35">
        <v>957.9</v>
      </c>
      <c r="N161" s="35">
        <v>400</v>
      </c>
      <c r="O161" s="115"/>
    </row>
    <row r="162" spans="1:15" x14ac:dyDescent="0.25">
      <c r="A162" s="276">
        <v>150</v>
      </c>
      <c r="B162" s="301" t="s">
        <v>11</v>
      </c>
      <c r="C162" s="36">
        <f t="shared" si="67"/>
        <v>7946.1689999999999</v>
      </c>
      <c r="D162" s="31">
        <f>D167+D172</f>
        <v>2394.3000000000002</v>
      </c>
      <c r="E162" s="31">
        <f t="shared" ref="E162:I162" si="74">E167+E172</f>
        <v>1020.3</v>
      </c>
      <c r="F162" s="31">
        <f t="shared" si="74"/>
        <v>787.3</v>
      </c>
      <c r="G162" s="31">
        <f t="shared" si="74"/>
        <v>683.3</v>
      </c>
      <c r="H162" s="31">
        <f t="shared" si="74"/>
        <v>677.16899999999998</v>
      </c>
      <c r="I162" s="31">
        <f t="shared" si="74"/>
        <v>701.4</v>
      </c>
      <c r="J162" s="31">
        <v>1053.5</v>
      </c>
      <c r="K162" s="31">
        <v>628.9</v>
      </c>
      <c r="L162" s="31"/>
      <c r="M162" s="31"/>
      <c r="N162" s="31"/>
      <c r="O162" s="48"/>
    </row>
    <row r="163" spans="1:15" x14ac:dyDescent="0.25">
      <c r="A163" s="276">
        <v>151</v>
      </c>
      <c r="B163" s="301" t="s">
        <v>12</v>
      </c>
      <c r="C163" s="36">
        <f t="shared" si="67"/>
        <v>17003.530999999999</v>
      </c>
      <c r="D163" s="31">
        <f>D168+D173+D187+D189</f>
        <v>5088.2000000000007</v>
      </c>
      <c r="E163" s="31">
        <f t="shared" ref="E163:H163" si="75">E168+E173+E187+E189</f>
        <v>2042.3999999999999</v>
      </c>
      <c r="F163" s="31">
        <f t="shared" si="75"/>
        <v>1451</v>
      </c>
      <c r="G163" s="31">
        <f t="shared" si="75"/>
        <v>1838</v>
      </c>
      <c r="H163" s="31">
        <f t="shared" si="75"/>
        <v>2132.1309999999999</v>
      </c>
      <c r="I163" s="31">
        <v>1074</v>
      </c>
      <c r="J163" s="31">
        <v>782.9</v>
      </c>
      <c r="K163" s="31">
        <v>1707.4</v>
      </c>
      <c r="L163" s="31">
        <v>329.6</v>
      </c>
      <c r="M163" s="31">
        <v>557.9</v>
      </c>
      <c r="N163" s="31">
        <v>0</v>
      </c>
      <c r="O163" s="48"/>
    </row>
    <row r="164" spans="1:15" x14ac:dyDescent="0.25">
      <c r="A164" s="276">
        <v>152</v>
      </c>
      <c r="B164" s="301" t="s">
        <v>13</v>
      </c>
      <c r="C164" s="36">
        <f t="shared" si="67"/>
        <v>7650</v>
      </c>
      <c r="D164" s="31">
        <f>D169+D174</f>
        <v>850</v>
      </c>
      <c r="E164" s="31">
        <f t="shared" ref="E164:I164" si="76">E169+E174</f>
        <v>900</v>
      </c>
      <c r="F164" s="31">
        <f t="shared" si="76"/>
        <v>900</v>
      </c>
      <c r="G164" s="31">
        <f t="shared" si="76"/>
        <v>700</v>
      </c>
      <c r="H164" s="31">
        <f t="shared" si="76"/>
        <v>900</v>
      </c>
      <c r="I164" s="31">
        <f t="shared" si="76"/>
        <v>900</v>
      </c>
      <c r="J164" s="31">
        <v>900</v>
      </c>
      <c r="K164" s="31">
        <v>400</v>
      </c>
      <c r="L164" s="31">
        <v>400</v>
      </c>
      <c r="M164" s="31">
        <v>400</v>
      </c>
      <c r="N164" s="31">
        <v>400</v>
      </c>
      <c r="O164" s="48"/>
    </row>
    <row r="165" spans="1:15" ht="15.75" thickBot="1" x14ac:dyDescent="0.3">
      <c r="A165" s="277">
        <v>153</v>
      </c>
      <c r="B165" s="292" t="s">
        <v>14</v>
      </c>
      <c r="C165" s="42">
        <f t="shared" si="67"/>
        <v>20893.5</v>
      </c>
      <c r="D165" s="32">
        <f>D170+D175</f>
        <v>2936.8</v>
      </c>
      <c r="E165" s="32">
        <f t="shared" ref="E165:I165" si="77">E170+E175</f>
        <v>910.6</v>
      </c>
      <c r="F165" s="32">
        <f t="shared" si="77"/>
        <v>3000</v>
      </c>
      <c r="G165" s="32">
        <f t="shared" si="77"/>
        <v>1380.3</v>
      </c>
      <c r="H165" s="32">
        <f t="shared" si="77"/>
        <v>3185.2</v>
      </c>
      <c r="I165" s="32">
        <f t="shared" si="77"/>
        <v>1146.7</v>
      </c>
      <c r="J165" s="32">
        <v>1172.8</v>
      </c>
      <c r="K165" s="73">
        <v>1161.0999999999999</v>
      </c>
      <c r="L165" s="73">
        <v>2000</v>
      </c>
      <c r="M165" s="73">
        <v>2000</v>
      </c>
      <c r="N165" s="73">
        <v>2000</v>
      </c>
      <c r="O165" s="60"/>
    </row>
    <row r="166" spans="1:15" ht="75" x14ac:dyDescent="0.25">
      <c r="A166" s="275">
        <v>154</v>
      </c>
      <c r="B166" s="291" t="s">
        <v>205</v>
      </c>
      <c r="C166" s="40">
        <f t="shared" si="67"/>
        <v>8178.4</v>
      </c>
      <c r="D166" s="35">
        <v>1918.7</v>
      </c>
      <c r="E166" s="35">
        <v>837.7</v>
      </c>
      <c r="F166" s="35">
        <v>815.9</v>
      </c>
      <c r="G166" s="35">
        <v>818.9</v>
      </c>
      <c r="H166" s="35">
        <v>1111.8</v>
      </c>
      <c r="I166" s="35">
        <v>2675.4</v>
      </c>
      <c r="J166" s="35">
        <v>0</v>
      </c>
      <c r="K166" s="31">
        <v>0</v>
      </c>
      <c r="L166" s="31">
        <v>0</v>
      </c>
      <c r="M166" s="31">
        <v>0</v>
      </c>
      <c r="N166" s="31">
        <v>0</v>
      </c>
      <c r="O166" s="58" t="s">
        <v>186</v>
      </c>
    </row>
    <row r="167" spans="1:15" x14ac:dyDescent="0.25">
      <c r="A167" s="276">
        <v>155</v>
      </c>
      <c r="B167" s="301" t="s">
        <v>11</v>
      </c>
      <c r="C167" s="36">
        <f t="shared" si="67"/>
        <v>2525.8690000000001</v>
      </c>
      <c r="D167" s="31">
        <v>553.20000000000005</v>
      </c>
      <c r="E167" s="31">
        <v>215.7</v>
      </c>
      <c r="F167" s="31">
        <v>204.7</v>
      </c>
      <c r="G167" s="31">
        <v>173.7</v>
      </c>
      <c r="H167" s="31">
        <v>677.16899999999998</v>
      </c>
      <c r="I167" s="31">
        <v>701.4</v>
      </c>
      <c r="J167" s="31">
        <v>0</v>
      </c>
      <c r="K167" s="94"/>
      <c r="L167" s="94"/>
      <c r="M167" s="94"/>
      <c r="N167" s="95"/>
      <c r="O167" s="61"/>
    </row>
    <row r="168" spans="1:15" x14ac:dyDescent="0.25">
      <c r="A168" s="276">
        <v>156</v>
      </c>
      <c r="B168" s="301" t="s">
        <v>12</v>
      </c>
      <c r="C168" s="36">
        <f t="shared" si="67"/>
        <v>3859.3310000000001</v>
      </c>
      <c r="D168" s="31">
        <v>1175.5</v>
      </c>
      <c r="E168" s="31">
        <v>431.8</v>
      </c>
      <c r="F168" s="31">
        <v>377.2</v>
      </c>
      <c r="G168" s="31">
        <v>467.3</v>
      </c>
      <c r="H168" s="31">
        <v>333.53100000000001</v>
      </c>
      <c r="I168" s="31">
        <v>1074</v>
      </c>
      <c r="J168" s="31">
        <v>0</v>
      </c>
      <c r="K168" s="94"/>
      <c r="L168" s="94"/>
      <c r="M168" s="94"/>
      <c r="N168" s="95"/>
      <c r="O168" s="61"/>
    </row>
    <row r="169" spans="1:15" x14ac:dyDescent="0.25">
      <c r="A169" s="276">
        <v>157</v>
      </c>
      <c r="B169" s="301" t="s">
        <v>13</v>
      </c>
      <c r="C169" s="36">
        <f t="shared" si="67"/>
        <v>1793.2</v>
      </c>
      <c r="D169" s="31">
        <v>190</v>
      </c>
      <c r="E169" s="31">
        <v>190.2</v>
      </c>
      <c r="F169" s="31">
        <v>234</v>
      </c>
      <c r="G169" s="31">
        <v>177.9</v>
      </c>
      <c r="H169" s="31">
        <v>101.1</v>
      </c>
      <c r="I169" s="31">
        <v>900</v>
      </c>
      <c r="J169" s="31">
        <v>0</v>
      </c>
      <c r="K169" s="31">
        <v>0</v>
      </c>
      <c r="L169" s="31">
        <v>0</v>
      </c>
      <c r="M169" s="31">
        <v>0</v>
      </c>
      <c r="N169" s="31">
        <v>0</v>
      </c>
      <c r="O169" s="61"/>
    </row>
    <row r="170" spans="1:15" x14ac:dyDescent="0.25">
      <c r="A170" s="276">
        <v>158</v>
      </c>
      <c r="B170" s="301" t="s">
        <v>14</v>
      </c>
      <c r="C170" s="41">
        <f t="shared" si="67"/>
        <v>4023.5</v>
      </c>
      <c r="D170" s="31">
        <v>822.3</v>
      </c>
      <c r="E170" s="31">
        <v>227</v>
      </c>
      <c r="F170" s="31">
        <v>1000</v>
      </c>
      <c r="G170" s="31">
        <v>351</v>
      </c>
      <c r="H170" s="31">
        <v>476.5</v>
      </c>
      <c r="I170" s="31">
        <v>1146.7</v>
      </c>
      <c r="J170" s="31">
        <v>0</v>
      </c>
      <c r="K170" s="94">
        <v>0</v>
      </c>
      <c r="L170" s="94">
        <v>0</v>
      </c>
      <c r="M170" s="94">
        <v>0</v>
      </c>
      <c r="N170" s="95">
        <v>0</v>
      </c>
      <c r="O170" s="61"/>
    </row>
    <row r="171" spans="1:15" ht="75" x14ac:dyDescent="0.25">
      <c r="A171" s="276">
        <v>159</v>
      </c>
      <c r="B171" s="295" t="s">
        <v>156</v>
      </c>
      <c r="C171" s="36">
        <f t="shared" si="67"/>
        <v>16860.900000000001</v>
      </c>
      <c r="D171" s="31">
        <v>6413.7</v>
      </c>
      <c r="E171" s="31">
        <v>3124.9</v>
      </c>
      <c r="F171" s="31">
        <v>2322.4</v>
      </c>
      <c r="G171" s="31">
        <v>2402.4</v>
      </c>
      <c r="H171" s="31">
        <v>2597.5</v>
      </c>
      <c r="I171" s="31">
        <v>0</v>
      </c>
      <c r="J171" s="31">
        <v>0</v>
      </c>
      <c r="K171" s="31"/>
      <c r="L171" s="31"/>
      <c r="M171" s="31"/>
      <c r="N171" s="31"/>
      <c r="O171" s="58" t="s">
        <v>186</v>
      </c>
    </row>
    <row r="172" spans="1:15" x14ac:dyDescent="0.25">
      <c r="A172" s="276">
        <v>160</v>
      </c>
      <c r="B172" s="301" t="s">
        <v>11</v>
      </c>
      <c r="C172" s="36">
        <f t="shared" si="67"/>
        <v>3737.8999999999996</v>
      </c>
      <c r="D172" s="31">
        <v>1841.1</v>
      </c>
      <c r="E172" s="31">
        <v>804.6</v>
      </c>
      <c r="F172" s="31">
        <v>582.6</v>
      </c>
      <c r="G172" s="31">
        <v>509.6</v>
      </c>
      <c r="H172" s="31">
        <v>0</v>
      </c>
      <c r="I172" s="31"/>
      <c r="J172" s="31"/>
      <c r="K172" s="94"/>
      <c r="L172" s="94"/>
      <c r="M172" s="94"/>
      <c r="N172" s="95"/>
      <c r="O172" s="61"/>
    </row>
    <row r="173" spans="1:15" x14ac:dyDescent="0.25">
      <c r="A173" s="276">
        <v>161</v>
      </c>
      <c r="B173" s="301" t="s">
        <v>12</v>
      </c>
      <c r="C173" s="36">
        <f t="shared" si="67"/>
        <v>9766.2000000000007</v>
      </c>
      <c r="D173" s="31">
        <v>3912.6</v>
      </c>
      <c r="E173" s="31">
        <v>1610.5</v>
      </c>
      <c r="F173" s="31">
        <v>1073.8</v>
      </c>
      <c r="G173" s="31">
        <v>1370.7</v>
      </c>
      <c r="H173" s="31">
        <v>1798.6</v>
      </c>
      <c r="I173" s="31"/>
      <c r="J173" s="31"/>
      <c r="K173" s="94"/>
      <c r="L173" s="94"/>
      <c r="M173" s="94"/>
      <c r="N173" s="95"/>
      <c r="O173" s="61"/>
    </row>
    <row r="174" spans="1:15" x14ac:dyDescent="0.25">
      <c r="A174" s="276">
        <v>162</v>
      </c>
      <c r="B174" s="301" t="s">
        <v>13</v>
      </c>
      <c r="C174" s="36">
        <f t="shared" si="67"/>
        <v>3356.8</v>
      </c>
      <c r="D174" s="31">
        <v>660</v>
      </c>
      <c r="E174" s="31">
        <v>709.8</v>
      </c>
      <c r="F174" s="31">
        <v>666</v>
      </c>
      <c r="G174" s="31">
        <v>522.1</v>
      </c>
      <c r="H174" s="31">
        <v>798.9</v>
      </c>
      <c r="I174" s="31">
        <v>0</v>
      </c>
      <c r="J174" s="31"/>
      <c r="K174" s="31"/>
      <c r="L174" s="31"/>
      <c r="M174" s="31"/>
      <c r="N174" s="31"/>
      <c r="O174" s="61"/>
    </row>
    <row r="175" spans="1:15" x14ac:dyDescent="0.25">
      <c r="A175" s="276">
        <v>163</v>
      </c>
      <c r="B175" s="301" t="s">
        <v>14</v>
      </c>
      <c r="C175" s="36">
        <f t="shared" si="67"/>
        <v>8536.1</v>
      </c>
      <c r="D175" s="31">
        <v>2114.5</v>
      </c>
      <c r="E175" s="31">
        <v>683.6</v>
      </c>
      <c r="F175" s="31">
        <v>2000</v>
      </c>
      <c r="G175" s="31">
        <v>1029.3</v>
      </c>
      <c r="H175" s="31">
        <v>2708.7</v>
      </c>
      <c r="I175" s="31"/>
      <c r="J175" s="31"/>
      <c r="K175" s="94"/>
      <c r="L175" s="94"/>
      <c r="M175" s="94"/>
      <c r="N175" s="95"/>
      <c r="O175" s="61"/>
    </row>
    <row r="176" spans="1:15" ht="30" x14ac:dyDescent="0.25">
      <c r="A176" s="276">
        <v>164</v>
      </c>
      <c r="B176" s="301" t="s">
        <v>210</v>
      </c>
      <c r="C176" s="36">
        <v>4057.6</v>
      </c>
      <c r="D176" s="31"/>
      <c r="E176" s="31"/>
      <c r="F176" s="31"/>
      <c r="G176" s="31"/>
      <c r="H176" s="31"/>
      <c r="I176" s="31"/>
      <c r="J176" s="31">
        <v>1005.9</v>
      </c>
      <c r="K176" s="94">
        <v>1953</v>
      </c>
      <c r="L176" s="94">
        <v>351.1</v>
      </c>
      <c r="M176" s="94">
        <v>547.6</v>
      </c>
      <c r="N176" s="95">
        <v>200</v>
      </c>
      <c r="O176" s="93" t="s">
        <v>186</v>
      </c>
    </row>
    <row r="177" spans="1:15" x14ac:dyDescent="0.25">
      <c r="A177" s="276">
        <v>165</v>
      </c>
      <c r="B177" s="301" t="s">
        <v>11</v>
      </c>
      <c r="C177" s="36"/>
      <c r="D177" s="31"/>
      <c r="E177" s="31"/>
      <c r="F177" s="31"/>
      <c r="G177" s="31"/>
      <c r="H177" s="31"/>
      <c r="I177" s="31"/>
      <c r="J177" s="31"/>
      <c r="K177" s="94"/>
      <c r="L177" s="94"/>
      <c r="M177" s="94"/>
      <c r="N177" s="95"/>
      <c r="O177" s="93"/>
    </row>
    <row r="178" spans="1:15" x14ac:dyDescent="0.25">
      <c r="A178" s="276">
        <v>166</v>
      </c>
      <c r="B178" s="301" t="s">
        <v>12</v>
      </c>
      <c r="C178" s="36">
        <v>2395.6</v>
      </c>
      <c r="D178" s="31"/>
      <c r="E178" s="31"/>
      <c r="F178" s="31"/>
      <c r="G178" s="31"/>
      <c r="H178" s="31"/>
      <c r="I178" s="31"/>
      <c r="J178" s="31">
        <v>263.89999999999998</v>
      </c>
      <c r="K178" s="94">
        <v>1633</v>
      </c>
      <c r="L178" s="94">
        <v>151.1</v>
      </c>
      <c r="M178" s="94">
        <v>347.6</v>
      </c>
      <c r="N178" s="95">
        <v>0</v>
      </c>
      <c r="O178" s="93"/>
    </row>
    <row r="179" spans="1:15" x14ac:dyDescent="0.25">
      <c r="A179" s="276">
        <v>167</v>
      </c>
      <c r="B179" s="301" t="s">
        <v>13</v>
      </c>
      <c r="C179" s="36">
        <v>1662</v>
      </c>
      <c r="D179" s="31"/>
      <c r="E179" s="31"/>
      <c r="F179" s="31"/>
      <c r="G179" s="31"/>
      <c r="H179" s="31"/>
      <c r="I179" s="31"/>
      <c r="J179" s="31">
        <v>742</v>
      </c>
      <c r="K179" s="94">
        <v>320</v>
      </c>
      <c r="L179" s="94">
        <v>200</v>
      </c>
      <c r="M179" s="94">
        <v>200</v>
      </c>
      <c r="N179" s="95">
        <v>200</v>
      </c>
      <c r="O179" s="93"/>
    </row>
    <row r="180" spans="1:15" x14ac:dyDescent="0.25">
      <c r="A180" s="276">
        <v>168</v>
      </c>
      <c r="B180" s="301" t="s">
        <v>14</v>
      </c>
      <c r="C180" s="36">
        <v>4268.1000000000004</v>
      </c>
      <c r="D180" s="31"/>
      <c r="E180" s="31"/>
      <c r="F180" s="31"/>
      <c r="G180" s="31"/>
      <c r="H180" s="31"/>
      <c r="I180" s="31"/>
      <c r="J180" s="31">
        <v>431.1</v>
      </c>
      <c r="K180" s="94">
        <v>837</v>
      </c>
      <c r="L180" s="94">
        <v>1000</v>
      </c>
      <c r="M180" s="94">
        <v>1000</v>
      </c>
      <c r="N180" s="95">
        <v>1000</v>
      </c>
      <c r="O180" s="93"/>
    </row>
    <row r="181" spans="1:15" ht="60" x14ac:dyDescent="0.25">
      <c r="A181" s="276">
        <v>169</v>
      </c>
      <c r="B181" s="301" t="s">
        <v>215</v>
      </c>
      <c r="C181" s="36">
        <v>3521.6</v>
      </c>
      <c r="D181" s="31"/>
      <c r="E181" s="31"/>
      <c r="F181" s="31"/>
      <c r="G181" s="31"/>
      <c r="H181" s="31"/>
      <c r="I181" s="31"/>
      <c r="J181" s="31">
        <v>1730.5</v>
      </c>
      <c r="K181" s="92">
        <v>756.3</v>
      </c>
      <c r="L181" s="92">
        <v>351.5</v>
      </c>
      <c r="M181" s="92">
        <v>483.3</v>
      </c>
      <c r="N181" s="132">
        <v>200</v>
      </c>
      <c r="O181" s="93" t="s">
        <v>186</v>
      </c>
    </row>
    <row r="182" spans="1:15" x14ac:dyDescent="0.25">
      <c r="A182" s="276">
        <v>170</v>
      </c>
      <c r="B182" s="301" t="s">
        <v>11</v>
      </c>
      <c r="C182" s="36">
        <v>1682.4</v>
      </c>
      <c r="D182" s="31"/>
      <c r="E182" s="31"/>
      <c r="F182" s="31"/>
      <c r="G182" s="31"/>
      <c r="H182" s="31"/>
      <c r="I182" s="31"/>
      <c r="J182" s="31">
        <v>1053.5</v>
      </c>
      <c r="K182" s="94">
        <v>628.9</v>
      </c>
      <c r="L182" s="94">
        <v>0</v>
      </c>
      <c r="M182" s="94">
        <v>0</v>
      </c>
      <c r="N182" s="95">
        <v>0</v>
      </c>
      <c r="O182" s="93"/>
    </row>
    <row r="183" spans="1:15" x14ac:dyDescent="0.25">
      <c r="A183" s="276">
        <v>171</v>
      </c>
      <c r="B183" s="301" t="s">
        <v>12</v>
      </c>
      <c r="C183" s="36">
        <v>901.2</v>
      </c>
      <c r="D183" s="31"/>
      <c r="E183" s="31"/>
      <c r="F183" s="31"/>
      <c r="G183" s="31"/>
      <c r="H183" s="31"/>
      <c r="I183" s="31"/>
      <c r="J183" s="31">
        <v>519</v>
      </c>
      <c r="K183" s="94">
        <v>47.4</v>
      </c>
      <c r="L183" s="94">
        <v>151.5</v>
      </c>
      <c r="M183" s="94">
        <v>183.3</v>
      </c>
      <c r="N183" s="95">
        <v>0</v>
      </c>
      <c r="O183" s="93"/>
    </row>
    <row r="184" spans="1:15" x14ac:dyDescent="0.25">
      <c r="A184" s="276">
        <v>172</v>
      </c>
      <c r="B184" s="301" t="s">
        <v>13</v>
      </c>
      <c r="C184" s="36">
        <v>838</v>
      </c>
      <c r="D184" s="31"/>
      <c r="E184" s="31"/>
      <c r="F184" s="31"/>
      <c r="G184" s="31"/>
      <c r="H184" s="31"/>
      <c r="I184" s="31"/>
      <c r="J184" s="31">
        <v>158</v>
      </c>
      <c r="K184" s="94">
        <v>80</v>
      </c>
      <c r="L184" s="94">
        <v>200</v>
      </c>
      <c r="M184" s="94">
        <v>200</v>
      </c>
      <c r="N184" s="95">
        <v>200</v>
      </c>
      <c r="O184" s="93"/>
    </row>
    <row r="185" spans="1:15" x14ac:dyDescent="0.25">
      <c r="A185" s="276">
        <v>173</v>
      </c>
      <c r="B185" s="301" t="s">
        <v>14</v>
      </c>
      <c r="C185" s="36">
        <v>4065.8</v>
      </c>
      <c r="D185" s="31"/>
      <c r="E185" s="31"/>
      <c r="F185" s="31"/>
      <c r="G185" s="31"/>
      <c r="H185" s="31"/>
      <c r="I185" s="31"/>
      <c r="J185" s="31">
        <v>741.7</v>
      </c>
      <c r="K185" s="94">
        <v>324.10000000000002</v>
      </c>
      <c r="L185" s="94">
        <v>1000</v>
      </c>
      <c r="M185" s="94">
        <v>1000</v>
      </c>
      <c r="N185" s="95">
        <v>1000</v>
      </c>
      <c r="O185" s="93"/>
    </row>
    <row r="186" spans="1:15" ht="120" x14ac:dyDescent="0.25">
      <c r="A186" s="276">
        <v>174</v>
      </c>
      <c r="B186" s="295" t="s">
        <v>130</v>
      </c>
      <c r="C186" s="36">
        <f t="shared" si="67"/>
        <v>0.2</v>
      </c>
      <c r="D186" s="31">
        <v>0.1</v>
      </c>
      <c r="E186" s="31">
        <v>0.1</v>
      </c>
      <c r="F186" s="31">
        <v>0</v>
      </c>
      <c r="G186" s="31">
        <v>0</v>
      </c>
      <c r="H186" s="31">
        <v>0</v>
      </c>
      <c r="I186" s="31">
        <v>0</v>
      </c>
      <c r="J186" s="31">
        <v>0</v>
      </c>
      <c r="K186" s="94"/>
      <c r="L186" s="94"/>
      <c r="M186" s="94"/>
      <c r="N186" s="95"/>
      <c r="O186" s="58" t="s">
        <v>186</v>
      </c>
    </row>
    <row r="187" spans="1:15" x14ac:dyDescent="0.25">
      <c r="A187" s="276">
        <v>175</v>
      </c>
      <c r="B187" s="301" t="s">
        <v>12</v>
      </c>
      <c r="C187" s="36">
        <f t="shared" si="67"/>
        <v>0.2</v>
      </c>
      <c r="D187" s="31">
        <v>0.1</v>
      </c>
      <c r="E187" s="31">
        <v>0.1</v>
      </c>
      <c r="F187" s="31"/>
      <c r="G187" s="31"/>
      <c r="H187" s="31"/>
      <c r="I187" s="31"/>
      <c r="J187" s="38"/>
      <c r="K187" s="94"/>
      <c r="L187" s="94"/>
      <c r="M187" s="94"/>
      <c r="N187" s="95"/>
      <c r="O187" s="243"/>
    </row>
    <row r="188" spans="1:15" ht="120" x14ac:dyDescent="0.25">
      <c r="A188" s="276">
        <v>176</v>
      </c>
      <c r="B188" s="295" t="s">
        <v>218</v>
      </c>
      <c r="C188" s="36">
        <f>SUM(D188:N188)</f>
        <v>81</v>
      </c>
      <c r="D188" s="31">
        <v>0</v>
      </c>
      <c r="E188" s="31">
        <v>0</v>
      </c>
      <c r="F188" s="31">
        <v>0</v>
      </c>
      <c r="G188" s="31">
        <v>0</v>
      </c>
      <c r="H188" s="31">
        <v>0</v>
      </c>
      <c r="I188" s="31">
        <v>0</v>
      </c>
      <c r="J188" s="31">
        <v>0</v>
      </c>
      <c r="K188" s="67">
        <v>27</v>
      </c>
      <c r="L188" s="92">
        <v>27</v>
      </c>
      <c r="M188" s="92">
        <v>27</v>
      </c>
      <c r="N188" s="95"/>
      <c r="O188" s="61" t="s">
        <v>132</v>
      </c>
    </row>
    <row r="189" spans="1:15" ht="15.75" thickBot="1" x14ac:dyDescent="0.3">
      <c r="A189" s="277">
        <v>177</v>
      </c>
      <c r="B189" s="292" t="s">
        <v>12</v>
      </c>
      <c r="C189" s="37">
        <f t="shared" si="67"/>
        <v>81</v>
      </c>
      <c r="D189" s="32">
        <v>0</v>
      </c>
      <c r="E189" s="32">
        <v>0</v>
      </c>
      <c r="F189" s="32">
        <v>0</v>
      </c>
      <c r="G189" s="32">
        <v>0</v>
      </c>
      <c r="H189" s="32">
        <v>0</v>
      </c>
      <c r="I189" s="32">
        <v>0</v>
      </c>
      <c r="J189" s="32">
        <v>0</v>
      </c>
      <c r="K189" s="67">
        <v>27</v>
      </c>
      <c r="L189" s="92">
        <v>27</v>
      </c>
      <c r="M189" s="92">
        <v>27</v>
      </c>
      <c r="N189" s="244"/>
      <c r="O189" s="62"/>
    </row>
    <row r="190" spans="1:15" ht="15.75" thickBot="1" x14ac:dyDescent="0.3">
      <c r="A190" s="298" t="s">
        <v>219</v>
      </c>
      <c r="B190" s="299"/>
      <c r="C190" s="299"/>
      <c r="D190" s="299"/>
      <c r="E190" s="299"/>
      <c r="F190" s="299"/>
      <c r="G190" s="299"/>
      <c r="H190" s="299"/>
      <c r="I190" s="299"/>
      <c r="J190" s="299"/>
      <c r="K190" s="299"/>
      <c r="L190" s="299"/>
      <c r="M190" s="299"/>
      <c r="N190" s="299"/>
      <c r="O190" s="300"/>
    </row>
    <row r="191" spans="1:15" ht="30" x14ac:dyDescent="0.25">
      <c r="A191" s="275">
        <v>179</v>
      </c>
      <c r="B191" s="291" t="s">
        <v>155</v>
      </c>
      <c r="C191" s="79">
        <f t="shared" si="67"/>
        <v>46429.078500000003</v>
      </c>
      <c r="D191" s="69">
        <f>D202</f>
        <v>0</v>
      </c>
      <c r="E191" s="69">
        <f t="shared" ref="E191:N191" si="78">E202</f>
        <v>600</v>
      </c>
      <c r="F191" s="69">
        <f t="shared" si="78"/>
        <v>600</v>
      </c>
      <c r="G191" s="69">
        <f t="shared" si="78"/>
        <v>1243.73</v>
      </c>
      <c r="H191" s="69">
        <f t="shared" si="78"/>
        <v>1611.2070000000001</v>
      </c>
      <c r="I191" s="69">
        <v>3071.1909999999998</v>
      </c>
      <c r="J191" s="69">
        <v>7409.2920000000004</v>
      </c>
      <c r="K191" s="127">
        <v>14774.2585</v>
      </c>
      <c r="L191" s="69">
        <f t="shared" si="78"/>
        <v>8559.7000000000007</v>
      </c>
      <c r="M191" s="69">
        <f t="shared" si="78"/>
        <v>8559.7000000000007</v>
      </c>
      <c r="N191" s="69">
        <f t="shared" si="78"/>
        <v>0</v>
      </c>
      <c r="O191" s="115"/>
    </row>
    <row r="192" spans="1:15" x14ac:dyDescent="0.25">
      <c r="A192" s="276">
        <v>180</v>
      </c>
      <c r="B192" s="301" t="s">
        <v>12</v>
      </c>
      <c r="C192" s="70">
        <f t="shared" si="67"/>
        <v>151.10900000000001</v>
      </c>
      <c r="D192" s="71">
        <f>D203</f>
        <v>0</v>
      </c>
      <c r="E192" s="71">
        <f t="shared" ref="E192:N192" si="79">E203</f>
        <v>0</v>
      </c>
      <c r="F192" s="71">
        <f t="shared" si="79"/>
        <v>0</v>
      </c>
      <c r="G192" s="71">
        <f t="shared" si="79"/>
        <v>74.930000000000007</v>
      </c>
      <c r="H192" s="71">
        <f t="shared" si="79"/>
        <v>76.179000000000002</v>
      </c>
      <c r="I192" s="71">
        <f t="shared" si="79"/>
        <v>0</v>
      </c>
      <c r="J192" s="71">
        <f t="shared" si="79"/>
        <v>0</v>
      </c>
      <c r="K192" s="71">
        <f t="shared" si="79"/>
        <v>0</v>
      </c>
      <c r="L192" s="71">
        <f t="shared" si="79"/>
        <v>0</v>
      </c>
      <c r="M192" s="71">
        <f t="shared" si="79"/>
        <v>0</v>
      </c>
      <c r="N192" s="71">
        <f t="shared" si="79"/>
        <v>0</v>
      </c>
      <c r="O192" s="54"/>
    </row>
    <row r="193" spans="1:15" x14ac:dyDescent="0.25">
      <c r="A193" s="276">
        <v>181</v>
      </c>
      <c r="B193" s="301" t="s">
        <v>13</v>
      </c>
      <c r="C193" s="70">
        <f t="shared" si="67"/>
        <v>46277.969500000007</v>
      </c>
      <c r="D193" s="71">
        <f>D204</f>
        <v>0</v>
      </c>
      <c r="E193" s="71">
        <f t="shared" ref="E193:N193" si="80">E204</f>
        <v>600</v>
      </c>
      <c r="F193" s="71">
        <f t="shared" si="80"/>
        <v>600</v>
      </c>
      <c r="G193" s="71">
        <f t="shared" si="80"/>
        <v>1168.8</v>
      </c>
      <c r="H193" s="71">
        <f t="shared" si="80"/>
        <v>1535.028</v>
      </c>
      <c r="I193" s="71">
        <v>3071.1909999999998</v>
      </c>
      <c r="J193" s="71">
        <v>7409.2920000000004</v>
      </c>
      <c r="K193" s="126">
        <v>14774.2585</v>
      </c>
      <c r="L193" s="71">
        <f t="shared" si="80"/>
        <v>8559.7000000000007</v>
      </c>
      <c r="M193" s="71">
        <f t="shared" si="80"/>
        <v>8559.7000000000007</v>
      </c>
      <c r="N193" s="71">
        <f t="shared" si="80"/>
        <v>0</v>
      </c>
      <c r="O193" s="54"/>
    </row>
    <row r="194" spans="1:15" ht="45" x14ac:dyDescent="0.25">
      <c r="A194" s="282">
        <v>182</v>
      </c>
      <c r="B194" s="295" t="s">
        <v>203</v>
      </c>
      <c r="C194" s="109">
        <v>5068.9129999999996</v>
      </c>
      <c r="D194" s="101"/>
      <c r="E194" s="101"/>
      <c r="F194" s="101"/>
      <c r="G194" s="101"/>
      <c r="H194" s="101"/>
      <c r="I194" s="101">
        <v>1659.492</v>
      </c>
      <c r="J194" s="101">
        <v>3408.4209999999998</v>
      </c>
      <c r="K194" s="101">
        <v>1</v>
      </c>
      <c r="L194" s="101">
        <v>0</v>
      </c>
      <c r="M194" s="101">
        <v>0</v>
      </c>
      <c r="N194" s="101">
        <v>0</v>
      </c>
      <c r="O194" s="116"/>
    </row>
    <row r="195" spans="1:15" x14ac:dyDescent="0.25">
      <c r="A195" s="282">
        <v>183</v>
      </c>
      <c r="B195" s="301" t="s">
        <v>12</v>
      </c>
      <c r="C195" s="77"/>
      <c r="D195" s="101"/>
      <c r="E195" s="101"/>
      <c r="F195" s="101"/>
      <c r="G195" s="101"/>
      <c r="H195" s="101"/>
      <c r="I195" s="101">
        <v>0</v>
      </c>
      <c r="J195" s="101"/>
      <c r="K195" s="101"/>
      <c r="L195" s="101"/>
      <c r="M195" s="101"/>
      <c r="N195" s="101"/>
      <c r="O195" s="116"/>
    </row>
    <row r="196" spans="1:15" ht="15.75" thickBot="1" x14ac:dyDescent="0.3">
      <c r="A196" s="277">
        <v>184</v>
      </c>
      <c r="B196" s="301" t="s">
        <v>13</v>
      </c>
      <c r="C196" s="110">
        <f t="shared" si="67"/>
        <v>5068.9129999999996</v>
      </c>
      <c r="D196" s="111"/>
      <c r="E196" s="111"/>
      <c r="F196" s="111"/>
      <c r="G196" s="111"/>
      <c r="H196" s="73"/>
      <c r="I196" s="112">
        <v>1659.492</v>
      </c>
      <c r="J196" s="73">
        <v>3408.4209999999998</v>
      </c>
      <c r="K196" s="117">
        <v>1</v>
      </c>
      <c r="L196" s="117">
        <v>0</v>
      </c>
      <c r="M196" s="117">
        <v>0</v>
      </c>
      <c r="N196" s="117">
        <v>0</v>
      </c>
      <c r="O196" s="118"/>
    </row>
    <row r="197" spans="1:15" ht="30.75" thickBot="1" x14ac:dyDescent="0.3">
      <c r="A197" s="282">
        <v>185</v>
      </c>
      <c r="B197" s="312" t="s">
        <v>213</v>
      </c>
      <c r="C197" s="110">
        <f t="shared" ref="C197" si="81">SUM(D197:N197)</f>
        <v>5065.9129999999996</v>
      </c>
      <c r="D197" s="111"/>
      <c r="E197" s="111"/>
      <c r="F197" s="111"/>
      <c r="G197" s="111"/>
      <c r="H197" s="73"/>
      <c r="I197" s="73">
        <v>1658.492</v>
      </c>
      <c r="J197" s="73">
        <v>3407.4209999999998</v>
      </c>
      <c r="K197" s="117"/>
      <c r="L197" s="117">
        <v>0</v>
      </c>
      <c r="M197" s="117">
        <v>0</v>
      </c>
      <c r="N197" s="117">
        <v>0</v>
      </c>
      <c r="O197" s="119" t="s">
        <v>221</v>
      </c>
    </row>
    <row r="198" spans="1:15" x14ac:dyDescent="0.25">
      <c r="A198" s="282">
        <v>186</v>
      </c>
      <c r="B198" s="313" t="s">
        <v>12</v>
      </c>
      <c r="C198" s="77"/>
      <c r="D198" s="113"/>
      <c r="E198" s="113"/>
      <c r="F198" s="113"/>
      <c r="G198" s="113"/>
      <c r="H198" s="101"/>
      <c r="I198" s="101"/>
      <c r="J198" s="101"/>
      <c r="K198" s="120"/>
      <c r="L198" s="120"/>
      <c r="M198" s="120"/>
      <c r="N198" s="120"/>
      <c r="O198" s="116"/>
    </row>
    <row r="199" spans="1:15" ht="15.75" thickBot="1" x14ac:dyDescent="0.3">
      <c r="A199" s="282">
        <v>187</v>
      </c>
      <c r="B199" s="312" t="s">
        <v>13</v>
      </c>
      <c r="C199" s="110">
        <f t="shared" ref="C199" si="82">SUM(D199:N199)</f>
        <v>5065.9129999999996</v>
      </c>
      <c r="D199" s="111"/>
      <c r="E199" s="111"/>
      <c r="F199" s="111"/>
      <c r="G199" s="111"/>
      <c r="H199" s="73"/>
      <c r="I199" s="73">
        <v>1658.492</v>
      </c>
      <c r="J199" s="73">
        <v>3407.4209999999998</v>
      </c>
      <c r="K199" s="117"/>
      <c r="L199" s="117">
        <v>0</v>
      </c>
      <c r="M199" s="117">
        <v>0</v>
      </c>
      <c r="N199" s="117">
        <v>0</v>
      </c>
      <c r="O199" s="116"/>
    </row>
    <row r="200" spans="1:15" ht="90" x14ac:dyDescent="0.25">
      <c r="A200" s="282">
        <v>188</v>
      </c>
      <c r="B200" s="312" t="s">
        <v>214</v>
      </c>
      <c r="C200" s="77">
        <v>3</v>
      </c>
      <c r="D200" s="113"/>
      <c r="E200" s="113"/>
      <c r="F200" s="113"/>
      <c r="G200" s="113"/>
      <c r="H200" s="101"/>
      <c r="I200" s="101">
        <v>1</v>
      </c>
      <c r="J200" s="101">
        <v>1</v>
      </c>
      <c r="K200" s="121">
        <v>1</v>
      </c>
      <c r="L200" s="120"/>
      <c r="M200" s="120"/>
      <c r="N200" s="120"/>
      <c r="O200" s="122" t="s">
        <v>221</v>
      </c>
    </row>
    <row r="201" spans="1:15" x14ac:dyDescent="0.25">
      <c r="A201" s="282">
        <v>189</v>
      </c>
      <c r="B201" s="312" t="s">
        <v>13</v>
      </c>
      <c r="C201" s="77">
        <v>3</v>
      </c>
      <c r="D201" s="113"/>
      <c r="E201" s="113"/>
      <c r="F201" s="113"/>
      <c r="G201" s="113"/>
      <c r="H201" s="101"/>
      <c r="I201" s="114">
        <v>1</v>
      </c>
      <c r="J201" s="101">
        <v>1</v>
      </c>
      <c r="K201" s="120">
        <v>1</v>
      </c>
      <c r="L201" s="120"/>
      <c r="M201" s="120"/>
      <c r="N201" s="120"/>
      <c r="O201" s="116"/>
    </row>
    <row r="202" spans="1:15" x14ac:dyDescent="0.25">
      <c r="A202" s="276">
        <v>190</v>
      </c>
      <c r="B202" s="301" t="s">
        <v>202</v>
      </c>
      <c r="C202" s="36">
        <f t="shared" si="67"/>
        <v>41360.142500000002</v>
      </c>
      <c r="D202" s="31">
        <f>D203+D204</f>
        <v>0</v>
      </c>
      <c r="E202" s="31">
        <f t="shared" ref="E202:N202" si="83">E203+E204</f>
        <v>600</v>
      </c>
      <c r="F202" s="31">
        <f t="shared" si="83"/>
        <v>600</v>
      </c>
      <c r="G202" s="31">
        <f t="shared" si="83"/>
        <v>1243.73</v>
      </c>
      <c r="H202" s="31">
        <f t="shared" si="83"/>
        <v>1611.2070000000001</v>
      </c>
      <c r="I202" s="31">
        <f t="shared" si="83"/>
        <v>1411.6990000000001</v>
      </c>
      <c r="J202" s="31">
        <f t="shared" si="83"/>
        <v>4000.848</v>
      </c>
      <c r="K202" s="131">
        <f t="shared" si="83"/>
        <v>14773.2585</v>
      </c>
      <c r="L202" s="31">
        <f t="shared" si="83"/>
        <v>8559.7000000000007</v>
      </c>
      <c r="M202" s="31">
        <f t="shared" si="83"/>
        <v>8559.7000000000007</v>
      </c>
      <c r="N202" s="31">
        <f t="shared" si="83"/>
        <v>0</v>
      </c>
      <c r="O202" s="54"/>
    </row>
    <row r="203" spans="1:15" x14ac:dyDescent="0.25">
      <c r="A203" s="276">
        <v>191</v>
      </c>
      <c r="B203" s="301" t="s">
        <v>12</v>
      </c>
      <c r="C203" s="36">
        <f t="shared" si="67"/>
        <v>151.10900000000001</v>
      </c>
      <c r="D203" s="31">
        <f t="shared" ref="D203:N203" si="84">D208+D212+D219</f>
        <v>0</v>
      </c>
      <c r="E203" s="31">
        <f t="shared" si="84"/>
        <v>0</v>
      </c>
      <c r="F203" s="31">
        <f t="shared" si="84"/>
        <v>0</v>
      </c>
      <c r="G203" s="31">
        <f t="shared" si="84"/>
        <v>74.930000000000007</v>
      </c>
      <c r="H203" s="31">
        <f t="shared" si="84"/>
        <v>76.179000000000002</v>
      </c>
      <c r="I203" s="31">
        <f t="shared" si="84"/>
        <v>0</v>
      </c>
      <c r="J203" s="31">
        <f t="shared" si="84"/>
        <v>0</v>
      </c>
      <c r="K203" s="31">
        <f t="shared" si="84"/>
        <v>0</v>
      </c>
      <c r="L203" s="31">
        <f t="shared" si="84"/>
        <v>0</v>
      </c>
      <c r="M203" s="31">
        <f t="shared" si="84"/>
        <v>0</v>
      </c>
      <c r="N203" s="31">
        <f t="shared" si="84"/>
        <v>0</v>
      </c>
      <c r="O203" s="54"/>
    </row>
    <row r="204" spans="1:15" ht="15.75" thickBot="1" x14ac:dyDescent="0.3">
      <c r="A204" s="277">
        <v>192</v>
      </c>
      <c r="B204" s="292" t="s">
        <v>136</v>
      </c>
      <c r="C204" s="37">
        <f t="shared" si="67"/>
        <v>41209.033500000005</v>
      </c>
      <c r="D204" s="32">
        <f t="shared" ref="D204:N204" si="85">D206+D209+D213+D217+D220</f>
        <v>0</v>
      </c>
      <c r="E204" s="32">
        <f t="shared" si="85"/>
        <v>600</v>
      </c>
      <c r="F204" s="32">
        <f t="shared" si="85"/>
        <v>600</v>
      </c>
      <c r="G204" s="32">
        <f t="shared" si="85"/>
        <v>1168.8</v>
      </c>
      <c r="H204" s="32">
        <f t="shared" si="85"/>
        <v>1535.028</v>
      </c>
      <c r="I204" s="32">
        <f t="shared" si="85"/>
        <v>1411.6990000000001</v>
      </c>
      <c r="J204" s="32">
        <v>4000.848</v>
      </c>
      <c r="K204" s="130">
        <v>14773.2585</v>
      </c>
      <c r="L204" s="32">
        <v>8559.7000000000007</v>
      </c>
      <c r="M204" s="32">
        <v>8559.7000000000007</v>
      </c>
      <c r="N204" s="32">
        <f t="shared" si="85"/>
        <v>0</v>
      </c>
      <c r="O204" s="118"/>
    </row>
    <row r="205" spans="1:15" ht="30" x14ac:dyDescent="0.25">
      <c r="A205" s="275">
        <v>193</v>
      </c>
      <c r="B205" s="291" t="s">
        <v>137</v>
      </c>
      <c r="C205" s="123">
        <f t="shared" si="67"/>
        <v>120</v>
      </c>
      <c r="D205" s="35">
        <v>0</v>
      </c>
      <c r="E205" s="35">
        <v>0</v>
      </c>
      <c r="F205" s="35">
        <v>0</v>
      </c>
      <c r="G205" s="35">
        <v>120</v>
      </c>
      <c r="H205" s="35"/>
      <c r="I205" s="35"/>
      <c r="J205" s="35">
        <v>0</v>
      </c>
      <c r="K205" s="124">
        <v>0</v>
      </c>
      <c r="L205" s="124">
        <v>0</v>
      </c>
      <c r="M205" s="124"/>
      <c r="N205" s="124"/>
      <c r="O205" s="51" t="s">
        <v>138</v>
      </c>
    </row>
    <row r="206" spans="1:15" x14ac:dyDescent="0.25">
      <c r="A206" s="276">
        <v>194</v>
      </c>
      <c r="B206" s="301" t="s">
        <v>13</v>
      </c>
      <c r="C206" s="36">
        <f t="shared" si="67"/>
        <v>120</v>
      </c>
      <c r="D206" s="31"/>
      <c r="E206" s="31"/>
      <c r="F206" s="31">
        <v>0</v>
      </c>
      <c r="G206" s="31">
        <v>120</v>
      </c>
      <c r="H206" s="31"/>
      <c r="I206" s="31"/>
      <c r="J206" s="31">
        <v>0</v>
      </c>
      <c r="K206" s="94">
        <v>0</v>
      </c>
      <c r="L206" s="94">
        <v>0</v>
      </c>
      <c r="M206" s="94"/>
      <c r="N206" s="94"/>
      <c r="O206" s="48"/>
    </row>
    <row r="207" spans="1:15" ht="75" x14ac:dyDescent="0.25">
      <c r="A207" s="276">
        <v>195</v>
      </c>
      <c r="B207" s="295" t="s">
        <v>139</v>
      </c>
      <c r="C207" s="36">
        <f t="shared" si="67"/>
        <v>2400</v>
      </c>
      <c r="D207" s="31">
        <v>0</v>
      </c>
      <c r="E207" s="31">
        <v>600</v>
      </c>
      <c r="F207" s="31">
        <v>600</v>
      </c>
      <c r="G207" s="31">
        <v>600</v>
      </c>
      <c r="H207" s="31">
        <v>600</v>
      </c>
      <c r="I207" s="31">
        <v>0</v>
      </c>
      <c r="J207" s="31">
        <v>0</v>
      </c>
      <c r="K207" s="94"/>
      <c r="L207" s="94"/>
      <c r="M207" s="94"/>
      <c r="N207" s="94"/>
      <c r="O207" s="48" t="s">
        <v>187</v>
      </c>
    </row>
    <row r="208" spans="1:15" x14ac:dyDescent="0.25">
      <c r="A208" s="276">
        <v>196</v>
      </c>
      <c r="B208" s="301" t="s">
        <v>12</v>
      </c>
      <c r="C208" s="36">
        <f t="shared" si="67"/>
        <v>0</v>
      </c>
      <c r="D208" s="38"/>
      <c r="E208" s="38"/>
      <c r="F208" s="31"/>
      <c r="G208" s="31"/>
      <c r="H208" s="31"/>
      <c r="I208" s="31"/>
      <c r="J208" s="38"/>
      <c r="K208" s="94"/>
      <c r="L208" s="94"/>
      <c r="M208" s="94"/>
      <c r="N208" s="94"/>
      <c r="O208" s="48"/>
    </row>
    <row r="209" spans="1:15" x14ac:dyDescent="0.25">
      <c r="A209" s="276">
        <v>197</v>
      </c>
      <c r="B209" s="301" t="s">
        <v>13</v>
      </c>
      <c r="C209" s="36">
        <f t="shared" si="67"/>
        <v>2400</v>
      </c>
      <c r="D209" s="31">
        <v>0</v>
      </c>
      <c r="E209" s="31">
        <v>600</v>
      </c>
      <c r="F209" s="31">
        <v>600</v>
      </c>
      <c r="G209" s="31">
        <v>600</v>
      </c>
      <c r="H209" s="31">
        <v>600</v>
      </c>
      <c r="I209" s="31">
        <v>0</v>
      </c>
      <c r="J209" s="31">
        <v>0</v>
      </c>
      <c r="K209" s="94"/>
      <c r="L209" s="94"/>
      <c r="M209" s="94"/>
      <c r="N209" s="94"/>
      <c r="O209" s="48"/>
    </row>
    <row r="210" spans="1:15" ht="60" x14ac:dyDescent="0.25">
      <c r="A210" s="276">
        <v>198</v>
      </c>
      <c r="B210" s="295" t="s">
        <v>141</v>
      </c>
      <c r="C210" s="36">
        <f t="shared" si="67"/>
        <v>0</v>
      </c>
      <c r="D210" s="31"/>
      <c r="E210" s="31"/>
      <c r="F210" s="31"/>
      <c r="G210" s="31"/>
      <c r="H210" s="31"/>
      <c r="I210" s="38"/>
      <c r="J210" s="38"/>
      <c r="K210" s="94"/>
      <c r="L210" s="94"/>
      <c r="M210" s="94"/>
      <c r="N210" s="94"/>
      <c r="O210" s="48" t="s">
        <v>188</v>
      </c>
    </row>
    <row r="211" spans="1:15" x14ac:dyDescent="0.25">
      <c r="A211" s="276">
        <v>199</v>
      </c>
      <c r="B211" s="301" t="s">
        <v>11</v>
      </c>
      <c r="C211" s="36">
        <f t="shared" si="67"/>
        <v>0</v>
      </c>
      <c r="D211" s="31"/>
      <c r="E211" s="31"/>
      <c r="F211" s="31"/>
      <c r="G211" s="31"/>
      <c r="H211" s="31"/>
      <c r="I211" s="38"/>
      <c r="J211" s="38"/>
      <c r="K211" s="94"/>
      <c r="L211" s="94"/>
      <c r="M211" s="94"/>
      <c r="N211" s="94"/>
      <c r="O211" s="48"/>
    </row>
    <row r="212" spans="1:15" x14ac:dyDescent="0.25">
      <c r="A212" s="276">
        <v>200</v>
      </c>
      <c r="B212" s="301" t="s">
        <v>12</v>
      </c>
      <c r="C212" s="36">
        <f t="shared" si="67"/>
        <v>0</v>
      </c>
      <c r="D212" s="31"/>
      <c r="E212" s="31"/>
      <c r="F212" s="31"/>
      <c r="G212" s="31"/>
      <c r="H212" s="31"/>
      <c r="I212" s="38"/>
      <c r="J212" s="38"/>
      <c r="K212" s="94"/>
      <c r="L212" s="94"/>
      <c r="M212" s="94"/>
      <c r="N212" s="94"/>
      <c r="O212" s="48"/>
    </row>
    <row r="213" spans="1:15" ht="15" customHeight="1" x14ac:dyDescent="0.25">
      <c r="A213" s="276">
        <v>201</v>
      </c>
      <c r="B213" s="301" t="s">
        <v>13</v>
      </c>
      <c r="C213" s="36">
        <f t="shared" si="67"/>
        <v>0</v>
      </c>
      <c r="D213" s="31"/>
      <c r="E213" s="31"/>
      <c r="F213" s="31"/>
      <c r="G213" s="31"/>
      <c r="H213" s="31"/>
      <c r="I213" s="38"/>
      <c r="J213" s="38"/>
      <c r="K213" s="94"/>
      <c r="L213" s="94"/>
      <c r="M213" s="94"/>
      <c r="N213" s="94"/>
      <c r="O213" s="48"/>
    </row>
    <row r="214" spans="1:15" ht="30" hidden="1" x14ac:dyDescent="0.25">
      <c r="A214" s="276">
        <v>167</v>
      </c>
      <c r="B214" s="295" t="s">
        <v>143</v>
      </c>
      <c r="C214" s="36">
        <f t="shared" si="67"/>
        <v>0</v>
      </c>
      <c r="D214" s="31"/>
      <c r="E214" s="31"/>
      <c r="F214" s="31"/>
      <c r="G214" s="314"/>
      <c r="H214" s="314"/>
      <c r="I214" s="31"/>
      <c r="J214" s="31"/>
      <c r="K214" s="94"/>
      <c r="L214" s="94"/>
      <c r="M214" s="94"/>
      <c r="N214" s="94"/>
      <c r="O214" s="48"/>
    </row>
    <row r="215" spans="1:15" hidden="1" x14ac:dyDescent="0.25">
      <c r="A215" s="276">
        <v>168</v>
      </c>
      <c r="B215" s="301" t="s">
        <v>14</v>
      </c>
      <c r="C215" s="36">
        <f t="shared" si="67"/>
        <v>0</v>
      </c>
      <c r="D215" s="31"/>
      <c r="E215" s="31"/>
      <c r="F215" s="31"/>
      <c r="G215" s="31"/>
      <c r="H215" s="31"/>
      <c r="I215" s="38"/>
      <c r="J215" s="38"/>
      <c r="K215" s="94"/>
      <c r="L215" s="94"/>
      <c r="M215" s="94"/>
      <c r="N215" s="94"/>
      <c r="O215" s="48"/>
    </row>
    <row r="216" spans="1:15" hidden="1" x14ac:dyDescent="0.25">
      <c r="A216" s="276">
        <v>169</v>
      </c>
      <c r="B216" s="295"/>
      <c r="C216" s="36"/>
      <c r="D216" s="31"/>
      <c r="E216" s="31"/>
      <c r="F216" s="31"/>
      <c r="G216" s="31"/>
      <c r="H216" s="31"/>
      <c r="I216" s="31"/>
      <c r="J216" s="31"/>
      <c r="K216" s="94"/>
      <c r="L216" s="94"/>
      <c r="M216" s="94"/>
      <c r="N216" s="94"/>
      <c r="O216" s="63"/>
    </row>
    <row r="217" spans="1:15" hidden="1" x14ac:dyDescent="0.25">
      <c r="A217" s="276"/>
      <c r="B217" s="295"/>
      <c r="C217" s="36"/>
      <c r="D217" s="31"/>
      <c r="E217" s="31"/>
      <c r="F217" s="31"/>
      <c r="G217" s="31"/>
      <c r="H217" s="31"/>
      <c r="I217" s="31"/>
      <c r="J217" s="31"/>
      <c r="K217" s="94"/>
      <c r="L217" s="94"/>
      <c r="M217" s="94"/>
      <c r="N217" s="94"/>
      <c r="O217" s="54"/>
    </row>
    <row r="218" spans="1:15" ht="60" x14ac:dyDescent="0.25">
      <c r="A218" s="64">
        <v>202</v>
      </c>
      <c r="B218" s="295" t="s">
        <v>145</v>
      </c>
      <c r="C218" s="36">
        <f t="shared" si="67"/>
        <v>11253.484</v>
      </c>
      <c r="D218" s="31"/>
      <c r="E218" s="31"/>
      <c r="F218" s="31"/>
      <c r="G218" s="31">
        <v>523.73</v>
      </c>
      <c r="H218" s="31">
        <v>1011.207</v>
      </c>
      <c r="I218" s="31">
        <v>1411.6990000000001</v>
      </c>
      <c r="J218" s="31">
        <v>2508.848</v>
      </c>
      <c r="K218" s="92">
        <v>5798</v>
      </c>
      <c r="L218" s="94"/>
      <c r="M218" s="94"/>
      <c r="N218" s="94"/>
      <c r="O218" s="64" t="s">
        <v>228</v>
      </c>
    </row>
    <row r="219" spans="1:15" x14ac:dyDescent="0.25">
      <c r="A219" s="64">
        <v>203</v>
      </c>
      <c r="B219" s="295" t="s">
        <v>12</v>
      </c>
      <c r="C219" s="36">
        <f t="shared" si="67"/>
        <v>151.10900000000001</v>
      </c>
      <c r="D219" s="31"/>
      <c r="E219" s="31"/>
      <c r="F219" s="31"/>
      <c r="G219" s="31">
        <v>74.930000000000007</v>
      </c>
      <c r="H219" s="31">
        <v>76.179000000000002</v>
      </c>
      <c r="I219" s="31"/>
      <c r="J219" s="31"/>
      <c r="K219" s="94"/>
      <c r="L219" s="94"/>
      <c r="M219" s="94"/>
      <c r="N219" s="94"/>
      <c r="O219" s="58"/>
    </row>
    <row r="220" spans="1:15" x14ac:dyDescent="0.25">
      <c r="A220" s="64">
        <v>204</v>
      </c>
      <c r="B220" s="295" t="s">
        <v>13</v>
      </c>
      <c r="C220" s="36">
        <f t="shared" si="67"/>
        <v>11102.375</v>
      </c>
      <c r="D220" s="31"/>
      <c r="E220" s="31"/>
      <c r="F220" s="31"/>
      <c r="G220" s="31">
        <v>448.8</v>
      </c>
      <c r="H220" s="31">
        <v>935.02800000000002</v>
      </c>
      <c r="I220" s="31">
        <v>1411.6990000000001</v>
      </c>
      <c r="J220" s="31">
        <v>2508.848</v>
      </c>
      <c r="K220" s="94">
        <v>5798</v>
      </c>
      <c r="L220" s="94"/>
      <c r="M220" s="94"/>
      <c r="N220" s="94"/>
      <c r="O220" s="58"/>
    </row>
    <row r="221" spans="1:15" ht="75" x14ac:dyDescent="0.25">
      <c r="A221" s="64">
        <v>205</v>
      </c>
      <c r="B221" s="295" t="s">
        <v>216</v>
      </c>
      <c r="C221" s="36">
        <v>1915.558</v>
      </c>
      <c r="D221" s="31"/>
      <c r="E221" s="31"/>
      <c r="F221" s="31"/>
      <c r="G221" s="31"/>
      <c r="H221" s="31"/>
      <c r="I221" s="31"/>
      <c r="J221" s="31">
        <v>1500</v>
      </c>
      <c r="K221" s="129">
        <v>415.55849999999998</v>
      </c>
      <c r="L221" s="94"/>
      <c r="M221" s="94"/>
      <c r="N221" s="94"/>
      <c r="O221" s="98" t="s">
        <v>222</v>
      </c>
    </row>
    <row r="222" spans="1:15" x14ac:dyDescent="0.25">
      <c r="A222" s="64">
        <v>206</v>
      </c>
      <c r="B222" s="295" t="s">
        <v>13</v>
      </c>
      <c r="C222" s="36">
        <v>1915.558</v>
      </c>
      <c r="D222" s="31"/>
      <c r="E222" s="31"/>
      <c r="F222" s="31"/>
      <c r="G222" s="31"/>
      <c r="H222" s="31"/>
      <c r="I222" s="31"/>
      <c r="J222" s="31">
        <v>1500</v>
      </c>
      <c r="K222" s="128">
        <v>415.55849999999998</v>
      </c>
      <c r="L222" s="94"/>
      <c r="M222" s="94"/>
      <c r="N222" s="94"/>
      <c r="O222" s="58"/>
    </row>
    <row r="223" spans="1:15" ht="105" x14ac:dyDescent="0.25">
      <c r="A223" s="64">
        <v>207</v>
      </c>
      <c r="B223" s="295" t="s">
        <v>198</v>
      </c>
      <c r="C223" s="36">
        <v>4000</v>
      </c>
      <c r="D223" s="31"/>
      <c r="E223" s="31"/>
      <c r="F223" s="31"/>
      <c r="G223" s="31"/>
      <c r="H223" s="31"/>
      <c r="I223" s="31"/>
      <c r="J223" s="31"/>
      <c r="K223" s="92">
        <v>4000</v>
      </c>
      <c r="L223" s="94"/>
      <c r="M223" s="94"/>
      <c r="N223" s="94"/>
      <c r="O223" s="58" t="s">
        <v>223</v>
      </c>
    </row>
    <row r="224" spans="1:15" x14ac:dyDescent="0.25">
      <c r="A224" s="64">
        <v>208</v>
      </c>
      <c r="B224" s="295" t="s">
        <v>13</v>
      </c>
      <c r="C224" s="36">
        <v>4000</v>
      </c>
      <c r="D224" s="31"/>
      <c r="E224" s="31"/>
      <c r="F224" s="31"/>
      <c r="G224" s="31"/>
      <c r="H224" s="31"/>
      <c r="I224" s="31"/>
      <c r="J224" s="31"/>
      <c r="K224" s="94">
        <v>4000</v>
      </c>
      <c r="L224" s="94"/>
      <c r="M224" s="94"/>
      <c r="N224" s="94"/>
      <c r="O224" s="58"/>
    </row>
    <row r="225" spans="1:15" ht="30" x14ac:dyDescent="0.25">
      <c r="A225" s="64">
        <v>209</v>
      </c>
      <c r="B225" s="295" t="s">
        <v>200</v>
      </c>
      <c r="C225" s="36">
        <v>21679.1</v>
      </c>
      <c r="D225" s="31"/>
      <c r="E225" s="31"/>
      <c r="F225" s="31"/>
      <c r="G225" s="31"/>
      <c r="H225" s="31"/>
      <c r="I225" s="31"/>
      <c r="J225" s="31"/>
      <c r="K225" s="94">
        <v>4559.7</v>
      </c>
      <c r="L225" s="94">
        <v>8559.7000000000007</v>
      </c>
      <c r="M225" s="94">
        <v>8559.7000000000007</v>
      </c>
      <c r="N225" s="94"/>
      <c r="O225" s="58" t="s">
        <v>223</v>
      </c>
    </row>
    <row r="226" spans="1:15" x14ac:dyDescent="0.25">
      <c r="A226" s="64">
        <v>210</v>
      </c>
      <c r="B226" s="295" t="s">
        <v>13</v>
      </c>
      <c r="C226" s="36">
        <v>21679.1</v>
      </c>
      <c r="D226" s="31"/>
      <c r="E226" s="31"/>
      <c r="F226" s="31"/>
      <c r="G226" s="31"/>
      <c r="H226" s="31"/>
      <c r="I226" s="31"/>
      <c r="J226" s="31"/>
      <c r="K226" s="94">
        <v>4559.7</v>
      </c>
      <c r="L226" s="94">
        <v>8559.7000000000007</v>
      </c>
      <c r="M226" s="94">
        <v>8559.7000000000007</v>
      </c>
      <c r="N226" s="94"/>
      <c r="O226" s="58"/>
    </row>
    <row r="227" spans="1:15" s="47" customFormat="1" x14ac:dyDescent="0.25">
      <c r="A227" s="315" t="s">
        <v>175</v>
      </c>
      <c r="B227" s="315"/>
      <c r="C227" s="315"/>
      <c r="D227" s="315"/>
      <c r="E227" s="315"/>
      <c r="F227" s="315"/>
      <c r="G227" s="315"/>
      <c r="H227" s="315"/>
      <c r="I227" s="315"/>
      <c r="J227" s="315"/>
      <c r="K227" s="315"/>
      <c r="L227" s="315"/>
      <c r="M227" s="315"/>
      <c r="N227" s="315"/>
      <c r="O227" s="315"/>
    </row>
    <row r="228" spans="1:15" s="47" customFormat="1" ht="30" x14ac:dyDescent="0.25">
      <c r="A228" s="316">
        <v>211</v>
      </c>
      <c r="B228" s="307" t="s">
        <v>168</v>
      </c>
      <c r="C228" s="100">
        <f>SUM(D228:N228)</f>
        <v>10542.248000000001</v>
      </c>
      <c r="D228" s="100">
        <f>D229+D230+D231</f>
        <v>0</v>
      </c>
      <c r="E228" s="100">
        <f t="shared" ref="E228:N228" si="86">E229+E230+E231</f>
        <v>0</v>
      </c>
      <c r="F228" s="100">
        <f t="shared" si="86"/>
        <v>0</v>
      </c>
      <c r="G228" s="100">
        <f t="shared" si="86"/>
        <v>0</v>
      </c>
      <c r="H228" s="100">
        <f t="shared" si="86"/>
        <v>0</v>
      </c>
      <c r="I228" s="100">
        <f t="shared" si="86"/>
        <v>2083.35</v>
      </c>
      <c r="J228" s="100">
        <f t="shared" si="86"/>
        <v>2508.848</v>
      </c>
      <c r="K228" s="100">
        <f t="shared" si="86"/>
        <v>1883.35</v>
      </c>
      <c r="L228" s="100">
        <f t="shared" si="86"/>
        <v>1883.35</v>
      </c>
      <c r="M228" s="100">
        <f t="shared" si="86"/>
        <v>1883.35</v>
      </c>
      <c r="N228" s="100">
        <f t="shared" si="86"/>
        <v>300</v>
      </c>
      <c r="O228" s="58"/>
    </row>
    <row r="229" spans="1:15" s="47" customFormat="1" x14ac:dyDescent="0.25">
      <c r="A229" s="316">
        <v>212</v>
      </c>
      <c r="B229" s="312" t="s">
        <v>11</v>
      </c>
      <c r="C229" s="100">
        <f>SUM(D229:N229)</f>
        <v>0</v>
      </c>
      <c r="D229" s="100">
        <v>0</v>
      </c>
      <c r="E229" s="100">
        <v>0</v>
      </c>
      <c r="F229" s="100">
        <v>0</v>
      </c>
      <c r="G229" s="100">
        <v>0</v>
      </c>
      <c r="H229" s="100">
        <v>0</v>
      </c>
      <c r="I229" s="100">
        <v>0</v>
      </c>
      <c r="J229" s="100">
        <v>0</v>
      </c>
      <c r="K229" s="100">
        <v>0</v>
      </c>
      <c r="L229" s="100">
        <v>0</v>
      </c>
      <c r="M229" s="100">
        <v>0</v>
      </c>
      <c r="N229" s="100">
        <v>0</v>
      </c>
      <c r="O229" s="58"/>
    </row>
    <row r="230" spans="1:15" s="47" customFormat="1" x14ac:dyDescent="0.25">
      <c r="A230" s="316">
        <v>213</v>
      </c>
      <c r="B230" s="312" t="s">
        <v>12</v>
      </c>
      <c r="C230" s="100">
        <f t="shared" ref="C230:C234" si="87">SUM(D230:N230)</f>
        <v>0</v>
      </c>
      <c r="D230" s="100">
        <f>D233</f>
        <v>0</v>
      </c>
      <c r="E230" s="100">
        <f t="shared" ref="E230:N230" si="88">E233</f>
        <v>0</v>
      </c>
      <c r="F230" s="100">
        <f t="shared" si="88"/>
        <v>0</v>
      </c>
      <c r="G230" s="100">
        <f t="shared" si="88"/>
        <v>0</v>
      </c>
      <c r="H230" s="100">
        <f t="shared" si="88"/>
        <v>0</v>
      </c>
      <c r="I230" s="100">
        <f t="shared" si="88"/>
        <v>0</v>
      </c>
      <c r="J230" s="100">
        <f t="shared" si="88"/>
        <v>0</v>
      </c>
      <c r="K230" s="100">
        <f t="shared" si="88"/>
        <v>0</v>
      </c>
      <c r="L230" s="100">
        <f t="shared" si="88"/>
        <v>0</v>
      </c>
      <c r="M230" s="100">
        <f t="shared" si="88"/>
        <v>0</v>
      </c>
      <c r="N230" s="100">
        <f t="shared" si="88"/>
        <v>0</v>
      </c>
      <c r="O230" s="58"/>
    </row>
    <row r="231" spans="1:15" s="47" customFormat="1" x14ac:dyDescent="0.25">
      <c r="A231" s="316">
        <v>214</v>
      </c>
      <c r="B231" s="312" t="s">
        <v>13</v>
      </c>
      <c r="C231" s="100">
        <f t="shared" si="87"/>
        <v>10542.248000000001</v>
      </c>
      <c r="D231" s="100">
        <f>D234</f>
        <v>0</v>
      </c>
      <c r="E231" s="100">
        <f t="shared" ref="E231:N231" si="89">E234</f>
        <v>0</v>
      </c>
      <c r="F231" s="100">
        <f t="shared" si="89"/>
        <v>0</v>
      </c>
      <c r="G231" s="100">
        <f t="shared" si="89"/>
        <v>0</v>
      </c>
      <c r="H231" s="100">
        <f t="shared" si="89"/>
        <v>0</v>
      </c>
      <c r="I231" s="100">
        <f t="shared" si="89"/>
        <v>2083.35</v>
      </c>
      <c r="J231" s="100">
        <f t="shared" si="89"/>
        <v>2508.848</v>
      </c>
      <c r="K231" s="100">
        <f t="shared" si="89"/>
        <v>1883.35</v>
      </c>
      <c r="L231" s="100">
        <f t="shared" si="89"/>
        <v>1883.35</v>
      </c>
      <c r="M231" s="100">
        <f t="shared" si="89"/>
        <v>1883.35</v>
      </c>
      <c r="N231" s="100">
        <f t="shared" si="89"/>
        <v>300</v>
      </c>
      <c r="O231" s="58"/>
    </row>
    <row r="232" spans="1:15" s="47" customFormat="1" x14ac:dyDescent="0.25">
      <c r="A232" s="316">
        <v>215</v>
      </c>
      <c r="B232" s="312" t="s">
        <v>174</v>
      </c>
      <c r="C232" s="100">
        <f t="shared" si="87"/>
        <v>10542.248000000001</v>
      </c>
      <c r="D232" s="100">
        <f>D233+D234</f>
        <v>0</v>
      </c>
      <c r="E232" s="100">
        <f t="shared" ref="E232:N232" si="90">E233+E234</f>
        <v>0</v>
      </c>
      <c r="F232" s="100">
        <f t="shared" si="90"/>
        <v>0</v>
      </c>
      <c r="G232" s="100">
        <f t="shared" si="90"/>
        <v>0</v>
      </c>
      <c r="H232" s="100">
        <f t="shared" si="90"/>
        <v>0</v>
      </c>
      <c r="I232" s="100">
        <f t="shared" si="90"/>
        <v>2083.35</v>
      </c>
      <c r="J232" s="100">
        <f t="shared" si="90"/>
        <v>2508.848</v>
      </c>
      <c r="K232" s="100">
        <f t="shared" si="90"/>
        <v>1883.35</v>
      </c>
      <c r="L232" s="100">
        <f t="shared" si="90"/>
        <v>1883.35</v>
      </c>
      <c r="M232" s="100">
        <f t="shared" si="90"/>
        <v>1883.35</v>
      </c>
      <c r="N232" s="100">
        <f t="shared" si="90"/>
        <v>300</v>
      </c>
      <c r="O232" s="58"/>
    </row>
    <row r="233" spans="1:15" s="47" customFormat="1" x14ac:dyDescent="0.25">
      <c r="A233" s="316">
        <v>216</v>
      </c>
      <c r="B233" s="312" t="s">
        <v>12</v>
      </c>
      <c r="C233" s="100">
        <f t="shared" si="87"/>
        <v>0</v>
      </c>
      <c r="D233" s="100">
        <v>0</v>
      </c>
      <c r="E233" s="100">
        <v>0</v>
      </c>
      <c r="F233" s="100">
        <v>0</v>
      </c>
      <c r="G233" s="100">
        <v>0</v>
      </c>
      <c r="H233" s="100">
        <v>0</v>
      </c>
      <c r="I233" s="100">
        <v>0</v>
      </c>
      <c r="J233" s="100">
        <v>0</v>
      </c>
      <c r="K233" s="100">
        <v>0</v>
      </c>
      <c r="L233" s="100">
        <v>0</v>
      </c>
      <c r="M233" s="100">
        <v>0</v>
      </c>
      <c r="N233" s="100">
        <v>0</v>
      </c>
      <c r="O233" s="58"/>
    </row>
    <row r="234" spans="1:15" s="47" customFormat="1" x14ac:dyDescent="0.25">
      <c r="A234" s="316">
        <v>217</v>
      </c>
      <c r="B234" s="312" t="s">
        <v>136</v>
      </c>
      <c r="C234" s="100">
        <f t="shared" si="87"/>
        <v>10542.248000000001</v>
      </c>
      <c r="D234" s="100">
        <f t="shared" ref="D234:N234" si="91">D236+D238+D240+D242+D244+D246+D248</f>
        <v>0</v>
      </c>
      <c r="E234" s="100">
        <f t="shared" si="91"/>
        <v>0</v>
      </c>
      <c r="F234" s="100">
        <f t="shared" si="91"/>
        <v>0</v>
      </c>
      <c r="G234" s="100">
        <f t="shared" si="91"/>
        <v>0</v>
      </c>
      <c r="H234" s="100">
        <f t="shared" si="91"/>
        <v>0</v>
      </c>
      <c r="I234" s="100">
        <f t="shared" si="91"/>
        <v>2083.35</v>
      </c>
      <c r="J234" s="100">
        <f t="shared" si="91"/>
        <v>2508.848</v>
      </c>
      <c r="K234" s="100">
        <f t="shared" si="91"/>
        <v>1883.35</v>
      </c>
      <c r="L234" s="100">
        <f t="shared" si="91"/>
        <v>1883.35</v>
      </c>
      <c r="M234" s="100">
        <f t="shared" si="91"/>
        <v>1883.35</v>
      </c>
      <c r="N234" s="100">
        <f t="shared" si="91"/>
        <v>300</v>
      </c>
      <c r="O234" s="58"/>
    </row>
    <row r="235" spans="1:15" s="47" customFormat="1" ht="45" x14ac:dyDescent="0.25">
      <c r="A235" s="316">
        <v>218</v>
      </c>
      <c r="B235" s="295" t="s">
        <v>170</v>
      </c>
      <c r="C235" s="46">
        <f t="shared" ref="C235:C248" si="92">SUM(D235:N235)</f>
        <v>1800</v>
      </c>
      <c r="D235" s="46">
        <f>D236</f>
        <v>0</v>
      </c>
      <c r="E235" s="46">
        <f t="shared" ref="E235:N235" si="93">E236</f>
        <v>0</v>
      </c>
      <c r="F235" s="46">
        <f t="shared" si="93"/>
        <v>0</v>
      </c>
      <c r="G235" s="46">
        <f t="shared" si="93"/>
        <v>0</v>
      </c>
      <c r="H235" s="46">
        <f t="shared" si="93"/>
        <v>0</v>
      </c>
      <c r="I235" s="46">
        <f t="shared" si="93"/>
        <v>300</v>
      </c>
      <c r="J235" s="46">
        <f t="shared" si="93"/>
        <v>300</v>
      </c>
      <c r="K235" s="46">
        <f t="shared" si="93"/>
        <v>300</v>
      </c>
      <c r="L235" s="46">
        <f t="shared" si="93"/>
        <v>300</v>
      </c>
      <c r="M235" s="46">
        <f t="shared" si="93"/>
        <v>300</v>
      </c>
      <c r="N235" s="46">
        <f t="shared" si="93"/>
        <v>300</v>
      </c>
      <c r="O235" s="58" t="s">
        <v>189</v>
      </c>
    </row>
    <row r="236" spans="1:15" s="47" customFormat="1" x14ac:dyDescent="0.25">
      <c r="A236" s="316">
        <v>219</v>
      </c>
      <c r="B236" s="301" t="s">
        <v>13</v>
      </c>
      <c r="C236" s="46">
        <f t="shared" si="92"/>
        <v>1800</v>
      </c>
      <c r="D236" s="46">
        <v>0</v>
      </c>
      <c r="E236" s="46">
        <v>0</v>
      </c>
      <c r="F236" s="46">
        <v>0</v>
      </c>
      <c r="G236" s="46">
        <v>0</v>
      </c>
      <c r="H236" s="46">
        <v>0</v>
      </c>
      <c r="I236" s="46">
        <v>300</v>
      </c>
      <c r="J236" s="46">
        <v>300</v>
      </c>
      <c r="K236" s="46">
        <v>300</v>
      </c>
      <c r="L236" s="46">
        <v>300</v>
      </c>
      <c r="M236" s="46">
        <v>300</v>
      </c>
      <c r="N236" s="46">
        <v>300</v>
      </c>
      <c r="O236" s="58"/>
    </row>
    <row r="237" spans="1:15" s="47" customFormat="1" ht="30" x14ac:dyDescent="0.25">
      <c r="A237" s="316">
        <v>220</v>
      </c>
      <c r="B237" s="295" t="s">
        <v>171</v>
      </c>
      <c r="C237" s="46">
        <f t="shared" si="92"/>
        <v>0</v>
      </c>
      <c r="D237" s="46">
        <f>D238</f>
        <v>0</v>
      </c>
      <c r="E237" s="46">
        <f t="shared" ref="E237:N237" si="94">E238</f>
        <v>0</v>
      </c>
      <c r="F237" s="46">
        <f t="shared" si="94"/>
        <v>0</v>
      </c>
      <c r="G237" s="46">
        <f t="shared" si="94"/>
        <v>0</v>
      </c>
      <c r="H237" s="46">
        <f t="shared" si="94"/>
        <v>0</v>
      </c>
      <c r="I237" s="46">
        <f t="shared" si="94"/>
        <v>0</v>
      </c>
      <c r="J237" s="46">
        <v>0</v>
      </c>
      <c r="K237" s="46">
        <f t="shared" si="94"/>
        <v>0</v>
      </c>
      <c r="L237" s="46">
        <f t="shared" si="94"/>
        <v>0</v>
      </c>
      <c r="M237" s="46">
        <f t="shared" si="94"/>
        <v>0</v>
      </c>
      <c r="N237" s="46">
        <f t="shared" si="94"/>
        <v>0</v>
      </c>
      <c r="O237" s="58" t="s">
        <v>190</v>
      </c>
    </row>
    <row r="238" spans="1:15" s="47" customFormat="1" x14ac:dyDescent="0.25">
      <c r="A238" s="316">
        <v>221</v>
      </c>
      <c r="B238" s="301" t="s">
        <v>13</v>
      </c>
      <c r="C238" s="46">
        <f t="shared" si="92"/>
        <v>0</v>
      </c>
      <c r="D238" s="46"/>
      <c r="E238" s="46"/>
      <c r="F238" s="46"/>
      <c r="G238" s="46"/>
      <c r="H238" s="46"/>
      <c r="I238" s="46"/>
      <c r="J238" s="46">
        <v>0</v>
      </c>
      <c r="K238" s="46"/>
      <c r="L238" s="46"/>
      <c r="M238" s="46"/>
      <c r="N238" s="46"/>
      <c r="O238" s="58"/>
    </row>
    <row r="239" spans="1:15" s="47" customFormat="1" ht="60" x14ac:dyDescent="0.25">
      <c r="A239" s="316">
        <v>222</v>
      </c>
      <c r="B239" s="301" t="s">
        <v>172</v>
      </c>
      <c r="C239" s="46">
        <f t="shared" si="92"/>
        <v>7360.8940000000002</v>
      </c>
      <c r="D239" s="46">
        <f>D240</f>
        <v>0</v>
      </c>
      <c r="E239" s="46">
        <f t="shared" ref="E239:N239" si="95">E240</f>
        <v>0</v>
      </c>
      <c r="F239" s="46">
        <f t="shared" si="95"/>
        <v>0</v>
      </c>
      <c r="G239" s="46">
        <f t="shared" si="95"/>
        <v>0</v>
      </c>
      <c r="H239" s="46">
        <f t="shared" si="95"/>
        <v>0</v>
      </c>
      <c r="I239" s="46">
        <v>883.35</v>
      </c>
      <c r="J239" s="46">
        <v>1727.4939999999999</v>
      </c>
      <c r="K239" s="46">
        <f t="shared" si="95"/>
        <v>1583.35</v>
      </c>
      <c r="L239" s="46">
        <f t="shared" si="95"/>
        <v>1583.35</v>
      </c>
      <c r="M239" s="46">
        <f t="shared" si="95"/>
        <v>1583.35</v>
      </c>
      <c r="N239" s="46">
        <f t="shared" si="95"/>
        <v>0</v>
      </c>
      <c r="O239" s="58" t="s">
        <v>190</v>
      </c>
    </row>
    <row r="240" spans="1:15" s="47" customFormat="1" x14ac:dyDescent="0.25">
      <c r="A240" s="316">
        <v>223</v>
      </c>
      <c r="B240" s="301" t="s">
        <v>13</v>
      </c>
      <c r="C240" s="46">
        <f t="shared" si="92"/>
        <v>7360.8940000000002</v>
      </c>
      <c r="D240" s="46"/>
      <c r="E240" s="46"/>
      <c r="F240" s="46"/>
      <c r="G240" s="46"/>
      <c r="H240" s="46"/>
      <c r="I240" s="46">
        <v>883.35</v>
      </c>
      <c r="J240" s="46">
        <v>1727.4939999999999</v>
      </c>
      <c r="K240" s="46">
        <v>1583.35</v>
      </c>
      <c r="L240" s="46">
        <v>1583.35</v>
      </c>
      <c r="M240" s="46">
        <v>1583.35</v>
      </c>
      <c r="N240" s="46">
        <v>0</v>
      </c>
      <c r="O240" s="58"/>
    </row>
    <row r="241" spans="1:15" s="47" customFormat="1" ht="75" x14ac:dyDescent="0.25">
      <c r="A241" s="316">
        <v>224</v>
      </c>
      <c r="B241" s="34" t="s">
        <v>169</v>
      </c>
      <c r="C241" s="46">
        <f t="shared" si="92"/>
        <v>1054.098</v>
      </c>
      <c r="D241" s="46">
        <f>D242</f>
        <v>0</v>
      </c>
      <c r="E241" s="46">
        <f t="shared" ref="E241:N241" si="96">E242</f>
        <v>0</v>
      </c>
      <c r="F241" s="46">
        <f t="shared" si="96"/>
        <v>0</v>
      </c>
      <c r="G241" s="46">
        <f t="shared" si="96"/>
        <v>0</v>
      </c>
      <c r="H241" s="46">
        <f t="shared" si="96"/>
        <v>0</v>
      </c>
      <c r="I241" s="46">
        <f t="shared" si="96"/>
        <v>700</v>
      </c>
      <c r="J241" s="46">
        <v>354.09800000000001</v>
      </c>
      <c r="K241" s="46">
        <f t="shared" si="96"/>
        <v>0</v>
      </c>
      <c r="L241" s="46">
        <f t="shared" si="96"/>
        <v>0</v>
      </c>
      <c r="M241" s="46">
        <f t="shared" si="96"/>
        <v>0</v>
      </c>
      <c r="N241" s="46">
        <f t="shared" si="96"/>
        <v>0</v>
      </c>
      <c r="O241" s="58" t="s">
        <v>224</v>
      </c>
    </row>
    <row r="242" spans="1:15" s="47" customFormat="1" x14ac:dyDescent="0.25">
      <c r="A242" s="316">
        <v>225</v>
      </c>
      <c r="B242" s="301" t="s">
        <v>13</v>
      </c>
      <c r="C242" s="46">
        <f t="shared" si="92"/>
        <v>1054.098</v>
      </c>
      <c r="D242" s="46"/>
      <c r="E242" s="46"/>
      <c r="F242" s="46"/>
      <c r="G242" s="46"/>
      <c r="H242" s="46"/>
      <c r="I242" s="46">
        <v>700</v>
      </c>
      <c r="J242" s="46">
        <v>354.09800000000001</v>
      </c>
      <c r="K242" s="46"/>
      <c r="L242" s="46"/>
      <c r="M242" s="46"/>
      <c r="N242" s="46"/>
      <c r="O242" s="46"/>
    </row>
    <row r="243" spans="1:15" s="47" customFormat="1" ht="75" x14ac:dyDescent="0.25">
      <c r="A243" s="317">
        <v>226</v>
      </c>
      <c r="B243" s="318" t="s">
        <v>176</v>
      </c>
      <c r="C243" s="46">
        <f t="shared" si="92"/>
        <v>0</v>
      </c>
      <c r="D243" s="245">
        <f>D244</f>
        <v>0</v>
      </c>
      <c r="E243" s="245">
        <f t="shared" ref="E243:N243" si="97">E244</f>
        <v>0</v>
      </c>
      <c r="F243" s="245">
        <f t="shared" si="97"/>
        <v>0</v>
      </c>
      <c r="G243" s="245">
        <f t="shared" si="97"/>
        <v>0</v>
      </c>
      <c r="H243" s="245">
        <f t="shared" si="97"/>
        <v>0</v>
      </c>
      <c r="I243" s="245">
        <f t="shared" si="97"/>
        <v>0</v>
      </c>
      <c r="J243" s="245">
        <f t="shared" si="97"/>
        <v>0</v>
      </c>
      <c r="K243" s="245">
        <f t="shared" si="97"/>
        <v>0</v>
      </c>
      <c r="L243" s="245">
        <f t="shared" si="97"/>
        <v>0</v>
      </c>
      <c r="M243" s="245">
        <f t="shared" si="97"/>
        <v>0</v>
      </c>
      <c r="N243" s="245">
        <f t="shared" si="97"/>
        <v>0</v>
      </c>
      <c r="O243" s="65"/>
    </row>
    <row r="244" spans="1:15" s="47" customFormat="1" x14ac:dyDescent="0.25">
      <c r="A244" s="316">
        <v>227</v>
      </c>
      <c r="B244" s="301" t="s">
        <v>13</v>
      </c>
      <c r="C244" s="46">
        <f t="shared" si="92"/>
        <v>0</v>
      </c>
      <c r="D244" s="46"/>
      <c r="E244" s="46"/>
      <c r="F244" s="46"/>
      <c r="G244" s="46"/>
      <c r="H244" s="46"/>
      <c r="I244" s="46"/>
      <c r="J244" s="46"/>
      <c r="K244" s="46"/>
      <c r="L244" s="46"/>
      <c r="M244" s="46"/>
      <c r="N244" s="46"/>
      <c r="O244" s="58"/>
    </row>
    <row r="245" spans="1:15" ht="75" x14ac:dyDescent="0.25">
      <c r="A245" s="316">
        <v>228</v>
      </c>
      <c r="B245" s="34" t="s">
        <v>173</v>
      </c>
      <c r="C245" s="46">
        <f t="shared" si="92"/>
        <v>0</v>
      </c>
      <c r="D245" s="46">
        <f>D246</f>
        <v>0</v>
      </c>
      <c r="E245" s="46">
        <f t="shared" ref="E245:N245" si="98">E246</f>
        <v>0</v>
      </c>
      <c r="F245" s="46">
        <f t="shared" si="98"/>
        <v>0</v>
      </c>
      <c r="G245" s="46">
        <f t="shared" si="98"/>
        <v>0</v>
      </c>
      <c r="H245" s="46">
        <f t="shared" si="98"/>
        <v>0</v>
      </c>
      <c r="I245" s="46">
        <f t="shared" si="98"/>
        <v>0</v>
      </c>
      <c r="J245" s="46">
        <f t="shared" si="98"/>
        <v>0</v>
      </c>
      <c r="K245" s="46">
        <f t="shared" si="98"/>
        <v>0</v>
      </c>
      <c r="L245" s="46">
        <f t="shared" si="98"/>
        <v>0</v>
      </c>
      <c r="M245" s="46">
        <f t="shared" si="98"/>
        <v>0</v>
      </c>
      <c r="N245" s="46">
        <f t="shared" si="98"/>
        <v>0</v>
      </c>
      <c r="O245" s="58" t="s">
        <v>190</v>
      </c>
    </row>
    <row r="246" spans="1:15" x14ac:dyDescent="0.25">
      <c r="A246" s="316">
        <v>229</v>
      </c>
      <c r="B246" s="46" t="s">
        <v>13</v>
      </c>
      <c r="C246" s="46">
        <f t="shared" si="92"/>
        <v>0</v>
      </c>
      <c r="D246" s="46">
        <v>0</v>
      </c>
      <c r="E246" s="46">
        <v>0</v>
      </c>
      <c r="F246" s="46">
        <v>0</v>
      </c>
      <c r="G246" s="46">
        <v>0</v>
      </c>
      <c r="H246" s="46">
        <v>0</v>
      </c>
      <c r="I246" s="46">
        <v>0</v>
      </c>
      <c r="J246" s="46">
        <v>0</v>
      </c>
      <c r="K246" s="46">
        <v>0</v>
      </c>
      <c r="L246" s="46">
        <v>0</v>
      </c>
      <c r="M246" s="46">
        <v>0</v>
      </c>
      <c r="N246" s="46">
        <v>0</v>
      </c>
      <c r="O246" s="58"/>
    </row>
    <row r="247" spans="1:15" ht="45" x14ac:dyDescent="0.25">
      <c r="A247" s="316">
        <v>230</v>
      </c>
      <c r="B247" s="34" t="s">
        <v>199</v>
      </c>
      <c r="C247" s="46">
        <f t="shared" si="92"/>
        <v>327.25599999999997</v>
      </c>
      <c r="D247" s="46">
        <f>D248</f>
        <v>0</v>
      </c>
      <c r="E247" s="46">
        <f t="shared" ref="E247:N247" si="99">E248</f>
        <v>0</v>
      </c>
      <c r="F247" s="46">
        <f t="shared" si="99"/>
        <v>0</v>
      </c>
      <c r="G247" s="46">
        <f t="shared" si="99"/>
        <v>0</v>
      </c>
      <c r="H247" s="46">
        <f t="shared" si="99"/>
        <v>0</v>
      </c>
      <c r="I247" s="46">
        <f t="shared" si="99"/>
        <v>200</v>
      </c>
      <c r="J247" s="46">
        <f>J248</f>
        <v>127.256</v>
      </c>
      <c r="K247" s="46">
        <f t="shared" si="99"/>
        <v>0</v>
      </c>
      <c r="L247" s="46">
        <f t="shared" si="99"/>
        <v>0</v>
      </c>
      <c r="M247" s="46">
        <f t="shared" si="99"/>
        <v>0</v>
      </c>
      <c r="N247" s="46">
        <f t="shared" si="99"/>
        <v>0</v>
      </c>
      <c r="O247" s="58" t="s">
        <v>201</v>
      </c>
    </row>
    <row r="248" spans="1:15" x14ac:dyDescent="0.25">
      <c r="A248" s="316">
        <v>231</v>
      </c>
      <c r="B248" s="46" t="s">
        <v>13</v>
      </c>
      <c r="C248" s="46">
        <f t="shared" si="92"/>
        <v>327.25599999999997</v>
      </c>
      <c r="D248" s="46">
        <v>0</v>
      </c>
      <c r="E248" s="46">
        <v>0</v>
      </c>
      <c r="F248" s="46">
        <v>0</v>
      </c>
      <c r="G248" s="46">
        <v>0</v>
      </c>
      <c r="H248" s="46">
        <v>0</v>
      </c>
      <c r="I248" s="46">
        <v>200</v>
      </c>
      <c r="J248" s="46">
        <v>127.256</v>
      </c>
      <c r="K248" s="46">
        <v>0</v>
      </c>
      <c r="L248" s="46">
        <v>0</v>
      </c>
      <c r="M248" s="46">
        <v>0</v>
      </c>
      <c r="N248" s="46">
        <v>0</v>
      </c>
      <c r="O248" s="58"/>
    </row>
    <row r="249" spans="1:15" x14ac:dyDescent="0.25">
      <c r="A249" s="246"/>
      <c r="B249" s="246"/>
      <c r="C249" s="246"/>
      <c r="D249" s="246"/>
      <c r="E249" s="246"/>
      <c r="F249" s="246"/>
      <c r="G249" s="246"/>
      <c r="H249" s="246"/>
      <c r="I249" s="246"/>
      <c r="J249" s="246"/>
      <c r="K249" s="246"/>
      <c r="L249" s="246"/>
      <c r="M249" s="246"/>
      <c r="N249" s="246"/>
      <c r="O249" s="246"/>
    </row>
    <row r="250" spans="1:15" x14ac:dyDescent="0.25">
      <c r="A250" s="246"/>
      <c r="B250" s="246" t="s">
        <v>204</v>
      </c>
      <c r="C250" s="246"/>
      <c r="D250" s="246"/>
      <c r="E250" s="246"/>
      <c r="F250" s="246"/>
      <c r="G250" s="246"/>
      <c r="H250" s="246"/>
      <c r="I250" s="246"/>
      <c r="J250" s="246"/>
      <c r="K250" s="246"/>
      <c r="L250" s="246"/>
      <c r="M250" s="246"/>
      <c r="N250" s="246"/>
      <c r="O250" s="246"/>
    </row>
  </sheetData>
  <mergeCells count="13">
    <mergeCell ref="A227:O227"/>
    <mergeCell ref="M2:O2"/>
    <mergeCell ref="A3:O5"/>
    <mergeCell ref="A116:O116"/>
    <mergeCell ref="A150:O150"/>
    <mergeCell ref="A190:O190"/>
    <mergeCell ref="A72:O72"/>
    <mergeCell ref="B56:O56"/>
    <mergeCell ref="B39:O39"/>
    <mergeCell ref="C6:N6"/>
    <mergeCell ref="B6:B7"/>
    <mergeCell ref="A6:A7"/>
    <mergeCell ref="O6:O7"/>
  </mergeCells>
  <pageMargins left="0.7" right="0.7"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2021-05-18T06:23:33Z</dcterms:modified>
</cp:coreProperties>
</file>